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xr:revisionPtr revIDLastSave="0" documentId="13_ncr:1_{3C254AC2-D936-4039-98D5-16C73A897096}" xr6:coauthVersionLast="45" xr6:coauthVersionMax="45" xr10:uidLastSave="{00000000-0000-0000-0000-000000000000}"/>
  <bookViews>
    <workbookView xWindow="1890" yWindow="675" windowWidth="35490" windowHeight="19875" activeTab="4" xr2:uid="{00000000-000D-0000-FFFF-FFFF00000000}"/>
  </bookViews>
  <sheets>
    <sheet name="Stamm" sheetId="3" r:id="rId1"/>
    <sheet name="Beispiel" sheetId="18" r:id="rId2"/>
    <sheet name="Januar" sheetId="2" r:id="rId3"/>
    <sheet name="Februar" sheetId="6" r:id="rId4"/>
    <sheet name="März" sheetId="7" r:id="rId5"/>
    <sheet name="April" sheetId="8" r:id="rId6"/>
    <sheet name="Mai" sheetId="9" r:id="rId7"/>
    <sheet name="Juni" sheetId="10" r:id="rId8"/>
    <sheet name="Juli" sheetId="11" r:id="rId9"/>
    <sheet name="August" sheetId="12" r:id="rId10"/>
    <sheet name="September" sheetId="13" r:id="rId11"/>
    <sheet name="Oktober" sheetId="14" r:id="rId12"/>
    <sheet name="November" sheetId="15" r:id="rId13"/>
    <sheet name="Dezember" sheetId="16" r:id="rId14"/>
    <sheet name="Tabelle3" sheetId="5" r:id="rId15"/>
  </sheets>
  <definedNames>
    <definedName name="_xlnm.Print_Titles" localSheetId="5">April!$11:$11</definedName>
    <definedName name="_xlnm.Print_Titles" localSheetId="9">August!$11:$11</definedName>
    <definedName name="_xlnm.Print_Titles" localSheetId="1">Beispiel!$11:$11</definedName>
    <definedName name="_xlnm.Print_Titles" localSheetId="13">Dezember!$11:$11</definedName>
    <definedName name="_xlnm.Print_Titles" localSheetId="3">Februar!$11:$11</definedName>
    <definedName name="_xlnm.Print_Titles" localSheetId="2">Januar!$11:$11</definedName>
    <definedName name="_xlnm.Print_Titles" localSheetId="8">Juli!$11:$11</definedName>
    <definedName name="_xlnm.Print_Titles" localSheetId="7">Juni!$11:$11</definedName>
    <definedName name="_xlnm.Print_Titles" localSheetId="6">Mai!$11:$11</definedName>
    <definedName name="_xlnm.Print_Titles" localSheetId="4">März!$11:$11</definedName>
    <definedName name="_xlnm.Print_Titles" localSheetId="12">November!$11:$11</definedName>
    <definedName name="_xlnm.Print_Titles" localSheetId="11">Oktober!$11:$11</definedName>
    <definedName name="_xlnm.Print_Titles" localSheetId="10">September!$11:$11</definedName>
    <definedName name="Titel1" localSheetId="5">Arbeitszeittabelle345[[#Headers],[Tag]]</definedName>
    <definedName name="Titel1" localSheetId="9">Arbeitszeittabelle3456789[[#Headers],[Tag]]</definedName>
    <definedName name="Titel1" localSheetId="1">#REF!</definedName>
    <definedName name="Titel1" localSheetId="13">Arbeitszeittabelle345678910111213[[#Headers],[Tag]]</definedName>
    <definedName name="Titel1" localSheetId="3">Arbeitszeittabelle3[[#Headers],[Tag]]</definedName>
    <definedName name="Titel1" localSheetId="8">Arbeitszeittabelle345678[[#Headers],[Tag]]</definedName>
    <definedName name="Titel1" localSheetId="7">Arbeitszeittabelle34567[[#Headers],[Tag]]</definedName>
    <definedName name="Titel1" localSheetId="6">Arbeitszeittabelle3456[[#Headers],[Tag]]</definedName>
    <definedName name="Titel1" localSheetId="4">Arbeitszeittabelle34[[#Headers],[Tag]]</definedName>
    <definedName name="Titel1" localSheetId="12">Arbeitszeittabelle3456789101112[[#Headers],[Tag]]</definedName>
    <definedName name="Titel1" localSheetId="11">Arbeitszeittabelle34567891011[[#Headers],[Tag]]</definedName>
    <definedName name="Titel1" localSheetId="10">Arbeitszeittabelle345678910[[#Headers],[Tag]]</definedName>
    <definedName name="Titel1">Arbeitszeittabelle[[#Headers],[Tag]]</definedName>
    <definedName name="ZeilenTitelBereich1..C7" localSheetId="5">April!$B$3</definedName>
    <definedName name="ZeilenTitelBereich1..C7" localSheetId="9">August!$B$3</definedName>
    <definedName name="ZeilenTitelBereich1..C7" localSheetId="1">Beispiel!$B$3</definedName>
    <definedName name="ZeilenTitelBereich1..C7" localSheetId="13">Dezember!$B$3</definedName>
    <definedName name="ZeilenTitelBereich1..C7" localSheetId="3">Februar!$B$3</definedName>
    <definedName name="ZeilenTitelBereich1..C7" localSheetId="8">Juli!$B$3</definedName>
    <definedName name="ZeilenTitelBereich1..C7" localSheetId="7">Juni!$B$3</definedName>
    <definedName name="ZeilenTitelBereich1..C7" localSheetId="6">Mai!$B$3</definedName>
    <definedName name="ZeilenTitelBereich1..C7" localSheetId="4">März!$B$3</definedName>
    <definedName name="ZeilenTitelBereich1..C7" localSheetId="12">November!$B$3</definedName>
    <definedName name="ZeilenTitelBereich1..C7" localSheetId="11">Oktober!$B$3</definedName>
    <definedName name="ZeilenTitelBereich1..C7" localSheetId="10">September!$B$3</definedName>
    <definedName name="ZeilenTitelBereich1..C7">Januar!$B$3</definedName>
    <definedName name="ZeilenTitelBereich2..H4" localSheetId="5">April!$F$3</definedName>
    <definedName name="ZeilenTitelBereich2..H4" localSheetId="9">August!$F$3</definedName>
    <definedName name="ZeilenTitelBereich2..H4" localSheetId="1">Beispiel!$F$3</definedName>
    <definedName name="ZeilenTitelBereich2..H4" localSheetId="13">Dezember!$F$3</definedName>
    <definedName name="ZeilenTitelBereich2..H4" localSheetId="3">Februar!$F$3</definedName>
    <definedName name="ZeilenTitelBereich2..H4" localSheetId="8">Juli!$F$3</definedName>
    <definedName name="ZeilenTitelBereich2..H4" localSheetId="7">Juni!$F$3</definedName>
    <definedName name="ZeilenTitelBereich2..H4" localSheetId="6">Mai!$F$3</definedName>
    <definedName name="ZeilenTitelBereich2..H4" localSheetId="4">März!$F$3</definedName>
    <definedName name="ZeilenTitelBereich2..H4" localSheetId="12">November!$F$3</definedName>
    <definedName name="ZeilenTitelBereich2..H4" localSheetId="11">Oktober!$F$3</definedName>
    <definedName name="ZeilenTitelBereich2..H4" localSheetId="10">September!$F$3</definedName>
    <definedName name="ZeilenTitelBereich2..H4">Januar!$F$3</definedName>
    <definedName name="ZeilenTitelBereich3..H7" localSheetId="5">April!$F$6</definedName>
    <definedName name="ZeilenTitelBereich3..H7" localSheetId="9">August!$F$6</definedName>
    <definedName name="ZeilenTitelBereich3..H7" localSheetId="1">Beispiel!$F$6</definedName>
    <definedName name="ZeilenTitelBereich3..H7" localSheetId="13">Dezember!$F$6</definedName>
    <definedName name="ZeilenTitelBereich3..H7" localSheetId="3">Februar!$F$6</definedName>
    <definedName name="ZeilenTitelBereich3..H7" localSheetId="8">Juli!$F$6</definedName>
    <definedName name="ZeilenTitelBereich3..H7" localSheetId="7">Juni!$F$6</definedName>
    <definedName name="ZeilenTitelBereich3..H7" localSheetId="6">Mai!$F$6</definedName>
    <definedName name="ZeilenTitelBereich3..H7" localSheetId="4">März!$F$6</definedName>
    <definedName name="ZeilenTitelBereich3..H7" localSheetId="12">November!$F$6</definedName>
    <definedName name="ZeilenTitelBereich3..H7" localSheetId="11">Oktober!$F$6</definedName>
    <definedName name="ZeilenTitelBereich3..H7" localSheetId="10">September!$F$6</definedName>
    <definedName name="ZeilenTitelBereich3..H7">Januar!$F$6</definedName>
    <definedName name="ZeilenTitelBereich4..H24" localSheetId="5">April!$B$43</definedName>
    <definedName name="ZeilenTitelBereich4..H24" localSheetId="9">August!$B$44</definedName>
    <definedName name="ZeilenTitelBereich4..H24" localSheetId="1">Beispiel!$B$44</definedName>
    <definedName name="ZeilenTitelBereich4..H24" localSheetId="13">Dezember!$B$44</definedName>
    <definedName name="ZeilenTitelBereich4..H24" localSheetId="3">Februar!$B$42</definedName>
    <definedName name="ZeilenTitelBereich4..H24" localSheetId="8">Juli!$B$44</definedName>
    <definedName name="ZeilenTitelBereich4..H24" localSheetId="7">Juni!$B$43</definedName>
    <definedName name="ZeilenTitelBereich4..H24" localSheetId="6">Mai!$B$44</definedName>
    <definedName name="ZeilenTitelBereich4..H24" localSheetId="4">März!$B$44</definedName>
    <definedName name="ZeilenTitelBereich4..H24" localSheetId="12">November!$B$43</definedName>
    <definedName name="ZeilenTitelBereich4..H24" localSheetId="11">Oktober!$B$44</definedName>
    <definedName name="ZeilenTitelBereich4..H24" localSheetId="10">September!$B$43</definedName>
    <definedName name="ZeilenTitelBereich4..H24">Januar!$B$44</definedName>
    <definedName name="ZeilenTitelBereich5..G25" localSheetId="5">April!#REF!</definedName>
    <definedName name="ZeilenTitelBereich5..G25" localSheetId="9">August!#REF!</definedName>
    <definedName name="ZeilenTitelBereich5..G25" localSheetId="1">Beispiel!#REF!</definedName>
    <definedName name="ZeilenTitelBereich5..G25" localSheetId="13">Dezember!#REF!</definedName>
    <definedName name="ZeilenTitelBereich5..G25" localSheetId="3">Februar!#REF!</definedName>
    <definedName name="ZeilenTitelBereich5..G25" localSheetId="8">Juli!#REF!</definedName>
    <definedName name="ZeilenTitelBereich5..G25" localSheetId="7">Juni!#REF!</definedName>
    <definedName name="ZeilenTitelBereich5..G25" localSheetId="6">Mai!#REF!</definedName>
    <definedName name="ZeilenTitelBereich5..G25" localSheetId="4">März!#REF!</definedName>
    <definedName name="ZeilenTitelBereich5..G25" localSheetId="12">November!#REF!</definedName>
    <definedName name="ZeilenTitelBereich5..G25" localSheetId="11">Oktober!#REF!</definedName>
    <definedName name="ZeilenTitelBereich5..G25" localSheetId="10">September!#REF!</definedName>
    <definedName name="ZeilenTitelBereich5..G25">Januar!#REF!</definedName>
    <definedName name="ZeilenTitelBereich6..H26" localSheetId="5">April!#REF!</definedName>
    <definedName name="ZeilenTitelBereich6..H26" localSheetId="9">August!#REF!</definedName>
    <definedName name="ZeilenTitelBereich6..H26" localSheetId="1">Beispiel!#REF!</definedName>
    <definedName name="ZeilenTitelBereich6..H26" localSheetId="13">Dezember!#REF!</definedName>
    <definedName name="ZeilenTitelBereich6..H26" localSheetId="3">Februar!#REF!</definedName>
    <definedName name="ZeilenTitelBereich6..H26" localSheetId="8">Juli!#REF!</definedName>
    <definedName name="ZeilenTitelBereich6..H26" localSheetId="7">Juni!#REF!</definedName>
    <definedName name="ZeilenTitelBereich6..H26" localSheetId="6">Mai!#REF!</definedName>
    <definedName name="ZeilenTitelBereich6..H26" localSheetId="4">März!#REF!</definedName>
    <definedName name="ZeilenTitelBereich6..H26" localSheetId="12">November!#REF!</definedName>
    <definedName name="ZeilenTitelBereich6..H26" localSheetId="11">Oktober!#REF!</definedName>
    <definedName name="ZeilenTitelBereich6..H26" localSheetId="10">September!#REF!</definedName>
    <definedName name="ZeilenTitelBereich6..H26">Januar!#REF!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3" i="10" l="1"/>
  <c r="M43" i="8"/>
  <c r="L43" i="8"/>
  <c r="J43" i="8"/>
  <c r="D43" i="8"/>
  <c r="L44" i="18" l="1"/>
  <c r="J44" i="18"/>
  <c r="I42" i="18"/>
  <c r="M42" i="18" s="1"/>
  <c r="I41" i="18"/>
  <c r="M41" i="18" s="1"/>
  <c r="I40" i="18"/>
  <c r="M40" i="18" s="1"/>
  <c r="I39" i="18"/>
  <c r="M39" i="18" s="1"/>
  <c r="I38" i="18"/>
  <c r="M38" i="18" s="1"/>
  <c r="I37" i="18"/>
  <c r="M37" i="18" s="1"/>
  <c r="D37" i="18"/>
  <c r="I36" i="18"/>
  <c r="M36" i="18" s="1"/>
  <c r="D36" i="18"/>
  <c r="I35" i="18"/>
  <c r="M35" i="18" s="1"/>
  <c r="I34" i="18"/>
  <c r="M34" i="18" s="1"/>
  <c r="I33" i="18"/>
  <c r="M33" i="18" s="1"/>
  <c r="I32" i="18"/>
  <c r="M32" i="18" s="1"/>
  <c r="I31" i="18"/>
  <c r="M31" i="18" s="1"/>
  <c r="I30" i="18"/>
  <c r="M30" i="18" s="1"/>
  <c r="D30" i="18"/>
  <c r="I29" i="18"/>
  <c r="M29" i="18" s="1"/>
  <c r="D29" i="18"/>
  <c r="I28" i="18"/>
  <c r="M28" i="18" s="1"/>
  <c r="I27" i="18"/>
  <c r="M27" i="18" s="1"/>
  <c r="I26" i="18"/>
  <c r="M26" i="18" s="1"/>
  <c r="I25" i="18"/>
  <c r="M25" i="18" s="1"/>
  <c r="I24" i="18"/>
  <c r="M24" i="18" s="1"/>
  <c r="I23" i="18"/>
  <c r="M23" i="18" s="1"/>
  <c r="D23" i="18"/>
  <c r="I22" i="18"/>
  <c r="M22" i="18" s="1"/>
  <c r="D22" i="18"/>
  <c r="I21" i="18"/>
  <c r="M21" i="18" s="1"/>
  <c r="I20" i="18"/>
  <c r="M20" i="18" s="1"/>
  <c r="I19" i="18"/>
  <c r="M19" i="18" s="1"/>
  <c r="I18" i="18"/>
  <c r="M18" i="18" s="1"/>
  <c r="I17" i="18"/>
  <c r="M17" i="18" s="1"/>
  <c r="I16" i="18"/>
  <c r="M16" i="18" s="1"/>
  <c r="D16" i="18"/>
  <c r="I15" i="18"/>
  <c r="M15" i="18" s="1"/>
  <c r="D15" i="18"/>
  <c r="I14" i="18"/>
  <c r="M14" i="18" s="1"/>
  <c r="I13" i="18"/>
  <c r="M13" i="18" s="1"/>
  <c r="I12" i="18"/>
  <c r="C12" i="18"/>
  <c r="C13" i="18" s="1"/>
  <c r="C14" i="18" s="1"/>
  <c r="C15" i="18" s="1"/>
  <c r="C16" i="18" s="1"/>
  <c r="C17" i="18" s="1"/>
  <c r="C18" i="18" s="1"/>
  <c r="C19" i="18" s="1"/>
  <c r="C20" i="18" s="1"/>
  <c r="C21" i="18" s="1"/>
  <c r="C22" i="18" s="1"/>
  <c r="C23" i="18" s="1"/>
  <c r="C24" i="18" s="1"/>
  <c r="C25" i="18" s="1"/>
  <c r="C26" i="18" s="1"/>
  <c r="C27" i="18" s="1"/>
  <c r="C28" i="18" s="1"/>
  <c r="C29" i="18" s="1"/>
  <c r="C30" i="18" s="1"/>
  <c r="C31" i="18" s="1"/>
  <c r="C32" i="18" s="1"/>
  <c r="C33" i="18" s="1"/>
  <c r="C34" i="18" s="1"/>
  <c r="C35" i="18" s="1"/>
  <c r="C36" i="18" s="1"/>
  <c r="C37" i="18" s="1"/>
  <c r="C38" i="18" s="1"/>
  <c r="C39" i="18" s="1"/>
  <c r="C40" i="18" s="1"/>
  <c r="C41" i="18" s="1"/>
  <c r="C42" i="18" s="1"/>
  <c r="D9" i="18"/>
  <c r="H7" i="18"/>
  <c r="C7" i="18"/>
  <c r="H6" i="18"/>
  <c r="C6" i="18"/>
  <c r="C5" i="18"/>
  <c r="C4" i="18"/>
  <c r="C3" i="18"/>
  <c r="B2" i="18"/>
  <c r="L5" i="18" l="1"/>
  <c r="D42" i="18"/>
  <c r="D41" i="18"/>
  <c r="D40" i="18"/>
  <c r="D39" i="18"/>
  <c r="D38" i="18"/>
  <c r="D35" i="18"/>
  <c r="D34" i="18"/>
  <c r="D33" i="18"/>
  <c r="D32" i="18"/>
  <c r="D31" i="18"/>
  <c r="D28" i="18"/>
  <c r="D27" i="18"/>
  <c r="D26" i="18"/>
  <c r="D25" i="18"/>
  <c r="D24" i="18"/>
  <c r="D21" i="18"/>
  <c r="D20" i="18"/>
  <c r="D19" i="18"/>
  <c r="D18" i="18"/>
  <c r="D17" i="18"/>
  <c r="D14" i="18"/>
  <c r="D13" i="18"/>
  <c r="D12" i="18"/>
  <c r="D44" i="18" s="1"/>
  <c r="L3" i="18" s="1"/>
  <c r="I44" i="18"/>
  <c r="L4" i="18" s="1"/>
  <c r="M12" i="18"/>
  <c r="M44" i="18" s="1"/>
  <c r="L6" i="18" l="1"/>
  <c r="L7" i="18" s="1"/>
  <c r="M45" i="18"/>
  <c r="M4" i="18"/>
  <c r="M5" i="18"/>
  <c r="M6" i="18" l="1"/>
  <c r="L44" i="16" l="1"/>
  <c r="J44" i="16"/>
  <c r="I42" i="16"/>
  <c r="M42" i="16" s="1"/>
  <c r="I41" i="16"/>
  <c r="M41" i="16" s="1"/>
  <c r="I40" i="16"/>
  <c r="M40" i="16" s="1"/>
  <c r="I39" i="16"/>
  <c r="M39" i="16" s="1"/>
  <c r="I38" i="16"/>
  <c r="M38" i="16" s="1"/>
  <c r="I37" i="16"/>
  <c r="M37" i="16" s="1"/>
  <c r="D37" i="16"/>
  <c r="I36" i="16"/>
  <c r="M36" i="16" s="1"/>
  <c r="I35" i="16"/>
  <c r="M35" i="16" s="1"/>
  <c r="I34" i="16"/>
  <c r="M34" i="16" s="1"/>
  <c r="I33" i="16"/>
  <c r="M33" i="16" s="1"/>
  <c r="I32" i="16"/>
  <c r="M32" i="16" s="1"/>
  <c r="I31" i="16"/>
  <c r="M31" i="16" s="1"/>
  <c r="I30" i="16"/>
  <c r="M30" i="16" s="1"/>
  <c r="D30" i="16"/>
  <c r="I29" i="16"/>
  <c r="M29" i="16" s="1"/>
  <c r="I28" i="16"/>
  <c r="M28" i="16" s="1"/>
  <c r="I27" i="16"/>
  <c r="M27" i="16" s="1"/>
  <c r="I26" i="16"/>
  <c r="M26" i="16" s="1"/>
  <c r="I25" i="16"/>
  <c r="M25" i="16" s="1"/>
  <c r="I24" i="16"/>
  <c r="M24" i="16" s="1"/>
  <c r="I23" i="16"/>
  <c r="M23" i="16" s="1"/>
  <c r="D23" i="16"/>
  <c r="I22" i="16"/>
  <c r="M22" i="16" s="1"/>
  <c r="I21" i="16"/>
  <c r="M21" i="16" s="1"/>
  <c r="I20" i="16"/>
  <c r="M20" i="16" s="1"/>
  <c r="I19" i="16"/>
  <c r="M19" i="16" s="1"/>
  <c r="I18" i="16"/>
  <c r="M18" i="16" s="1"/>
  <c r="I17" i="16"/>
  <c r="M17" i="16" s="1"/>
  <c r="I16" i="16"/>
  <c r="M16" i="16" s="1"/>
  <c r="D16" i="16"/>
  <c r="I15" i="16"/>
  <c r="M15" i="16" s="1"/>
  <c r="I14" i="16"/>
  <c r="M14" i="16" s="1"/>
  <c r="I13" i="16"/>
  <c r="M13" i="16" s="1"/>
  <c r="I12" i="16"/>
  <c r="C12" i="16"/>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D9" i="16"/>
  <c r="D42" i="16" s="1"/>
  <c r="H7" i="16"/>
  <c r="C7" i="16"/>
  <c r="H6" i="16"/>
  <c r="C6" i="16"/>
  <c r="L5" i="16"/>
  <c r="C5" i="16"/>
  <c r="C4" i="16"/>
  <c r="C3" i="16"/>
  <c r="B2" i="16"/>
  <c r="L43" i="15"/>
  <c r="J43" i="15"/>
  <c r="I41" i="15"/>
  <c r="M41" i="15" s="1"/>
  <c r="I40" i="15"/>
  <c r="M40" i="15" s="1"/>
  <c r="D40" i="15"/>
  <c r="I39" i="15"/>
  <c r="M39" i="15" s="1"/>
  <c r="D39" i="15"/>
  <c r="I38" i="15"/>
  <c r="M38" i="15" s="1"/>
  <c r="I37" i="15"/>
  <c r="M37" i="15" s="1"/>
  <c r="I36" i="15"/>
  <c r="M36" i="15" s="1"/>
  <c r="I35" i="15"/>
  <c r="M35" i="15" s="1"/>
  <c r="I34" i="15"/>
  <c r="M34" i="15" s="1"/>
  <c r="D34" i="15"/>
  <c r="I33" i="15"/>
  <c r="M33" i="15" s="1"/>
  <c r="D33" i="15"/>
  <c r="I32" i="15"/>
  <c r="M32" i="15" s="1"/>
  <c r="D32" i="15"/>
  <c r="I31" i="15"/>
  <c r="M31" i="15" s="1"/>
  <c r="I30" i="15"/>
  <c r="M30" i="15" s="1"/>
  <c r="I29" i="15"/>
  <c r="M29" i="15" s="1"/>
  <c r="I28" i="15"/>
  <c r="M28" i="15" s="1"/>
  <c r="I27" i="15"/>
  <c r="M27" i="15" s="1"/>
  <c r="I26" i="15"/>
  <c r="M26" i="15" s="1"/>
  <c r="D26" i="15"/>
  <c r="I25" i="15"/>
  <c r="M25" i="15" s="1"/>
  <c r="D25" i="15"/>
  <c r="I24" i="15"/>
  <c r="M24" i="15" s="1"/>
  <c r="I23" i="15"/>
  <c r="M23" i="15" s="1"/>
  <c r="I22" i="15"/>
  <c r="M22" i="15" s="1"/>
  <c r="D22" i="15"/>
  <c r="I21" i="15"/>
  <c r="M21" i="15" s="1"/>
  <c r="I20" i="15"/>
  <c r="M20" i="15" s="1"/>
  <c r="I19" i="15"/>
  <c r="M19" i="15" s="1"/>
  <c r="D19" i="15"/>
  <c r="I18" i="15"/>
  <c r="M18" i="15" s="1"/>
  <c r="D18" i="15"/>
  <c r="I17" i="15"/>
  <c r="M17" i="15" s="1"/>
  <c r="I16" i="15"/>
  <c r="M16" i="15" s="1"/>
  <c r="I15" i="15"/>
  <c r="M15" i="15" s="1"/>
  <c r="I14" i="15"/>
  <c r="M14" i="15" s="1"/>
  <c r="I13" i="15"/>
  <c r="M13" i="15" s="1"/>
  <c r="I12" i="15"/>
  <c r="D12" i="15"/>
  <c r="C12" i="15"/>
  <c r="C13" i="15" s="1"/>
  <c r="C14" i="15" s="1"/>
  <c r="C15" i="15" s="1"/>
  <c r="C16" i="15" s="1"/>
  <c r="C17" i="15" s="1"/>
  <c r="C18" i="15" s="1"/>
  <c r="C19" i="15" s="1"/>
  <c r="C20" i="15" s="1"/>
  <c r="C21" i="15" s="1"/>
  <c r="C22" i="15" s="1"/>
  <c r="C23" i="15" s="1"/>
  <c r="C24" i="15" s="1"/>
  <c r="C25" i="15" s="1"/>
  <c r="C26" i="15" s="1"/>
  <c r="C27" i="15" s="1"/>
  <c r="C28" i="15" s="1"/>
  <c r="C29" i="15" s="1"/>
  <c r="C30" i="15" s="1"/>
  <c r="C31" i="15" s="1"/>
  <c r="C32" i="15" s="1"/>
  <c r="C33" i="15" s="1"/>
  <c r="C34" i="15" s="1"/>
  <c r="C35" i="15" s="1"/>
  <c r="C36" i="15" s="1"/>
  <c r="C37" i="15" s="1"/>
  <c r="C38" i="15" s="1"/>
  <c r="C39" i="15" s="1"/>
  <c r="C40" i="15" s="1"/>
  <c r="C41" i="15" s="1"/>
  <c r="D9" i="15"/>
  <c r="D38" i="15" s="1"/>
  <c r="H7" i="15"/>
  <c r="C7" i="15"/>
  <c r="H6" i="15"/>
  <c r="C6" i="15"/>
  <c r="L5" i="15"/>
  <c r="C5" i="15"/>
  <c r="C4" i="15"/>
  <c r="C3" i="15"/>
  <c r="B2" i="15"/>
  <c r="L44" i="14"/>
  <c r="J44" i="14"/>
  <c r="L5" i="14" s="1"/>
  <c r="I42" i="14"/>
  <c r="M42" i="14" s="1"/>
  <c r="D42" i="14"/>
  <c r="I41" i="14"/>
  <c r="M41" i="14" s="1"/>
  <c r="I40" i="14"/>
  <c r="M40" i="14" s="1"/>
  <c r="I39" i="14"/>
  <c r="M39" i="14" s="1"/>
  <c r="I38" i="14"/>
  <c r="M38" i="14" s="1"/>
  <c r="I37" i="14"/>
  <c r="M37" i="14" s="1"/>
  <c r="I36" i="14"/>
  <c r="M36" i="14" s="1"/>
  <c r="D36" i="14"/>
  <c r="I35" i="14"/>
  <c r="M35" i="14" s="1"/>
  <c r="D35" i="14"/>
  <c r="I34" i="14"/>
  <c r="M34" i="14" s="1"/>
  <c r="I33" i="14"/>
  <c r="M33" i="14" s="1"/>
  <c r="I32" i="14"/>
  <c r="M32" i="14" s="1"/>
  <c r="I31" i="14"/>
  <c r="M31" i="14" s="1"/>
  <c r="I30" i="14"/>
  <c r="M30" i="14" s="1"/>
  <c r="I29" i="14"/>
  <c r="M29" i="14" s="1"/>
  <c r="D29" i="14"/>
  <c r="I28" i="14"/>
  <c r="M28" i="14" s="1"/>
  <c r="D28" i="14"/>
  <c r="I27" i="14"/>
  <c r="M27" i="14" s="1"/>
  <c r="I26" i="14"/>
  <c r="M26" i="14" s="1"/>
  <c r="I25" i="14"/>
  <c r="M25" i="14" s="1"/>
  <c r="I24" i="14"/>
  <c r="M24" i="14" s="1"/>
  <c r="I23" i="14"/>
  <c r="M23" i="14" s="1"/>
  <c r="I22" i="14"/>
  <c r="M22" i="14" s="1"/>
  <c r="D22" i="14"/>
  <c r="I21" i="14"/>
  <c r="M21" i="14" s="1"/>
  <c r="D21" i="14"/>
  <c r="I20" i="14"/>
  <c r="M20" i="14" s="1"/>
  <c r="I19" i="14"/>
  <c r="M19" i="14" s="1"/>
  <c r="I18" i="14"/>
  <c r="M18" i="14" s="1"/>
  <c r="I17" i="14"/>
  <c r="M17" i="14" s="1"/>
  <c r="I16" i="14"/>
  <c r="M16" i="14" s="1"/>
  <c r="I15" i="14"/>
  <c r="M15" i="14" s="1"/>
  <c r="D15" i="14"/>
  <c r="I14" i="14"/>
  <c r="M14" i="14" s="1"/>
  <c r="D14" i="14"/>
  <c r="I13" i="14"/>
  <c r="M13" i="14" s="1"/>
  <c r="I12" i="14"/>
  <c r="C12" i="14"/>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D9" i="14"/>
  <c r="D38" i="14" s="1"/>
  <c r="H7" i="14"/>
  <c r="C7" i="14"/>
  <c r="H6" i="14"/>
  <c r="C6" i="14"/>
  <c r="C5" i="14"/>
  <c r="C4" i="14"/>
  <c r="C3" i="14"/>
  <c r="B2" i="14"/>
  <c r="L43" i="13"/>
  <c r="J43" i="13"/>
  <c r="I41" i="13"/>
  <c r="M41" i="13" s="1"/>
  <c r="I40" i="13"/>
  <c r="M40" i="13" s="1"/>
  <c r="I39" i="13"/>
  <c r="M39" i="13" s="1"/>
  <c r="I38" i="13"/>
  <c r="M38" i="13" s="1"/>
  <c r="I37" i="13"/>
  <c r="M37" i="13" s="1"/>
  <c r="D37" i="13"/>
  <c r="I36" i="13"/>
  <c r="M36" i="13" s="1"/>
  <c r="I35" i="13"/>
  <c r="M35" i="13" s="1"/>
  <c r="I34" i="13"/>
  <c r="M34" i="13" s="1"/>
  <c r="I33" i="13"/>
  <c r="M33" i="13" s="1"/>
  <c r="I32" i="13"/>
  <c r="M32" i="13" s="1"/>
  <c r="I31" i="13"/>
  <c r="M31" i="13" s="1"/>
  <c r="D31" i="13"/>
  <c r="I30" i="13"/>
  <c r="M30" i="13" s="1"/>
  <c r="D30" i="13"/>
  <c r="I29" i="13"/>
  <c r="M29" i="13" s="1"/>
  <c r="I28" i="13"/>
  <c r="M28" i="13" s="1"/>
  <c r="I27" i="13"/>
  <c r="M27" i="13" s="1"/>
  <c r="I26" i="13"/>
  <c r="M26" i="13" s="1"/>
  <c r="D26" i="13"/>
  <c r="I25" i="13"/>
  <c r="M25" i="13" s="1"/>
  <c r="D25" i="13"/>
  <c r="I24" i="13"/>
  <c r="M24" i="13" s="1"/>
  <c r="D24" i="13"/>
  <c r="I23" i="13"/>
  <c r="M23" i="13" s="1"/>
  <c r="D23" i="13"/>
  <c r="I22" i="13"/>
  <c r="M22" i="13" s="1"/>
  <c r="D22" i="13"/>
  <c r="I21" i="13"/>
  <c r="M21" i="13" s="1"/>
  <c r="D21" i="13"/>
  <c r="I20" i="13"/>
  <c r="M20" i="13" s="1"/>
  <c r="I19" i="13"/>
  <c r="M19" i="13" s="1"/>
  <c r="I18" i="13"/>
  <c r="M18" i="13" s="1"/>
  <c r="I17" i="13"/>
  <c r="M17" i="13" s="1"/>
  <c r="D17" i="13"/>
  <c r="I16" i="13"/>
  <c r="M16" i="13" s="1"/>
  <c r="D16" i="13"/>
  <c r="I15" i="13"/>
  <c r="M15" i="13" s="1"/>
  <c r="I14" i="13"/>
  <c r="M14" i="13" s="1"/>
  <c r="D14" i="13"/>
  <c r="I13" i="13"/>
  <c r="M13" i="13" s="1"/>
  <c r="I12" i="13"/>
  <c r="D12" i="13"/>
  <c r="C12" i="13"/>
  <c r="C13" i="13" s="1"/>
  <c r="C14" i="13" s="1"/>
  <c r="C15" i="13" s="1"/>
  <c r="C16" i="13" s="1"/>
  <c r="C17" i="13" s="1"/>
  <c r="C18" i="13" s="1"/>
  <c r="C19" i="13" s="1"/>
  <c r="C20" i="13" s="1"/>
  <c r="C21" i="13" s="1"/>
  <c r="C22" i="13" s="1"/>
  <c r="C23" i="13" s="1"/>
  <c r="C24" i="13" s="1"/>
  <c r="C25" i="13" s="1"/>
  <c r="C26" i="13" s="1"/>
  <c r="C27" i="13" s="1"/>
  <c r="C28" i="13" s="1"/>
  <c r="C29" i="13" s="1"/>
  <c r="C30" i="13" s="1"/>
  <c r="C31" i="13" s="1"/>
  <c r="C32" i="13" s="1"/>
  <c r="C33" i="13" s="1"/>
  <c r="C34" i="13" s="1"/>
  <c r="C35" i="13" s="1"/>
  <c r="C36" i="13" s="1"/>
  <c r="C37" i="13" s="1"/>
  <c r="C38" i="13" s="1"/>
  <c r="C39" i="13" s="1"/>
  <c r="C40" i="13" s="1"/>
  <c r="C41" i="13" s="1"/>
  <c r="D9" i="13"/>
  <c r="D34" i="13" s="1"/>
  <c r="H7" i="13"/>
  <c r="C7" i="13"/>
  <c r="H6" i="13"/>
  <c r="C6" i="13"/>
  <c r="L5" i="13"/>
  <c r="C5" i="13"/>
  <c r="C4" i="13"/>
  <c r="C3" i="13"/>
  <c r="B2" i="13"/>
  <c r="L44" i="12"/>
  <c r="L5" i="12" s="1"/>
  <c r="J44" i="12"/>
  <c r="I42" i="12"/>
  <c r="M42" i="12" s="1"/>
  <c r="I41" i="12"/>
  <c r="M41" i="12" s="1"/>
  <c r="I40" i="12"/>
  <c r="M40" i="12" s="1"/>
  <c r="D40" i="12"/>
  <c r="I39" i="12"/>
  <c r="M39" i="12" s="1"/>
  <c r="I38" i="12"/>
  <c r="M38" i="12" s="1"/>
  <c r="I37" i="12"/>
  <c r="M37" i="12" s="1"/>
  <c r="I36" i="12"/>
  <c r="M36" i="12" s="1"/>
  <c r="I35" i="12"/>
  <c r="M35" i="12" s="1"/>
  <c r="I34" i="12"/>
  <c r="M34" i="12" s="1"/>
  <c r="D34" i="12"/>
  <c r="I33" i="12"/>
  <c r="M33" i="12" s="1"/>
  <c r="D33" i="12"/>
  <c r="I32" i="12"/>
  <c r="M32" i="12" s="1"/>
  <c r="I31" i="12"/>
  <c r="M31" i="12" s="1"/>
  <c r="I30" i="12"/>
  <c r="M30" i="12" s="1"/>
  <c r="I29" i="12"/>
  <c r="M29" i="12" s="1"/>
  <c r="I28" i="12"/>
  <c r="M28" i="12" s="1"/>
  <c r="I27" i="12"/>
  <c r="M27" i="12" s="1"/>
  <c r="D27" i="12"/>
  <c r="I26" i="12"/>
  <c r="M26" i="12" s="1"/>
  <c r="D26" i="12"/>
  <c r="I25" i="12"/>
  <c r="M25" i="12" s="1"/>
  <c r="I24" i="12"/>
  <c r="M24" i="12" s="1"/>
  <c r="I23" i="12"/>
  <c r="M23" i="12" s="1"/>
  <c r="D23" i="12"/>
  <c r="I22" i="12"/>
  <c r="M22" i="12" s="1"/>
  <c r="I21" i="12"/>
  <c r="M21" i="12" s="1"/>
  <c r="I20" i="12"/>
  <c r="M20" i="12" s="1"/>
  <c r="D20" i="12"/>
  <c r="I19" i="12"/>
  <c r="M19" i="12" s="1"/>
  <c r="D19" i="12"/>
  <c r="I18" i="12"/>
  <c r="M18" i="12" s="1"/>
  <c r="I17" i="12"/>
  <c r="M17" i="12" s="1"/>
  <c r="I16" i="12"/>
  <c r="M16" i="12" s="1"/>
  <c r="I15" i="12"/>
  <c r="M15" i="12" s="1"/>
  <c r="D15" i="12"/>
  <c r="I14" i="12"/>
  <c r="M14" i="12" s="1"/>
  <c r="I13" i="12"/>
  <c r="M13" i="12" s="1"/>
  <c r="D13" i="12"/>
  <c r="I12" i="12"/>
  <c r="D12" i="12"/>
  <c r="C12" i="12"/>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D9" i="12"/>
  <c r="D42" i="12" s="1"/>
  <c r="H7" i="12"/>
  <c r="C7" i="12"/>
  <c r="H6" i="12"/>
  <c r="C6" i="12"/>
  <c r="C5" i="12"/>
  <c r="C4" i="12"/>
  <c r="C3" i="12"/>
  <c r="B2" i="12"/>
  <c r="L44" i="11"/>
  <c r="J44" i="11"/>
  <c r="I42" i="11"/>
  <c r="M42" i="11" s="1"/>
  <c r="I41" i="11"/>
  <c r="M41" i="11" s="1"/>
  <c r="I40" i="11"/>
  <c r="M40" i="11" s="1"/>
  <c r="I39" i="11"/>
  <c r="M39" i="11" s="1"/>
  <c r="I38" i="11"/>
  <c r="M38" i="11" s="1"/>
  <c r="I37" i="11"/>
  <c r="M37" i="11" s="1"/>
  <c r="D37" i="11"/>
  <c r="I36" i="11"/>
  <c r="M36" i="11" s="1"/>
  <c r="D36" i="11"/>
  <c r="I35" i="11"/>
  <c r="M35" i="11" s="1"/>
  <c r="I34" i="11"/>
  <c r="M34" i="11" s="1"/>
  <c r="D34" i="11"/>
  <c r="I33" i="11"/>
  <c r="M33" i="11" s="1"/>
  <c r="I32" i="11"/>
  <c r="M32" i="11" s="1"/>
  <c r="I31" i="11"/>
  <c r="M31" i="11" s="1"/>
  <c r="I30" i="11"/>
  <c r="M30" i="11" s="1"/>
  <c r="D30" i="11"/>
  <c r="I29" i="11"/>
  <c r="M29" i="11" s="1"/>
  <c r="D29" i="11"/>
  <c r="I28" i="11"/>
  <c r="M28" i="11" s="1"/>
  <c r="I27" i="11"/>
  <c r="M27" i="11" s="1"/>
  <c r="I26" i="11"/>
  <c r="M26" i="11" s="1"/>
  <c r="D26" i="11"/>
  <c r="I25" i="11"/>
  <c r="M25" i="11" s="1"/>
  <c r="I24" i="11"/>
  <c r="M24" i="11" s="1"/>
  <c r="I23" i="11"/>
  <c r="M23" i="11" s="1"/>
  <c r="D23" i="11"/>
  <c r="I22" i="11"/>
  <c r="M22" i="11" s="1"/>
  <c r="D22" i="11"/>
  <c r="I21" i="11"/>
  <c r="M21" i="11" s="1"/>
  <c r="I20" i="11"/>
  <c r="M20" i="11" s="1"/>
  <c r="I19" i="11"/>
  <c r="M19" i="11" s="1"/>
  <c r="I18" i="11"/>
  <c r="M18" i="11" s="1"/>
  <c r="D18" i="11"/>
  <c r="I17" i="11"/>
  <c r="M17" i="11" s="1"/>
  <c r="I16" i="11"/>
  <c r="M16" i="11" s="1"/>
  <c r="D16" i="11"/>
  <c r="I15" i="11"/>
  <c r="M15" i="11" s="1"/>
  <c r="D15" i="11"/>
  <c r="I14" i="11"/>
  <c r="M14" i="11" s="1"/>
  <c r="D14" i="11"/>
  <c r="I13" i="11"/>
  <c r="M13" i="11" s="1"/>
  <c r="I12" i="11"/>
  <c r="C12" i="11"/>
  <c r="C13" i="11" s="1"/>
  <c r="C14" i="11" s="1"/>
  <c r="C15" i="11" s="1"/>
  <c r="C16" i="11" s="1"/>
  <c r="C17" i="11" s="1"/>
  <c r="C18" i="11" s="1"/>
  <c r="C19" i="11" s="1"/>
  <c r="C20" i="11" s="1"/>
  <c r="C21" i="11" s="1"/>
  <c r="C22" i="11" s="1"/>
  <c r="C23" i="11" s="1"/>
  <c r="C24" i="11" s="1"/>
  <c r="C25" i="11" s="1"/>
  <c r="C26" i="11" s="1"/>
  <c r="C27" i="11" s="1"/>
  <c r="C28" i="11" s="1"/>
  <c r="C29" i="11" s="1"/>
  <c r="C30" i="11" s="1"/>
  <c r="C31" i="11" s="1"/>
  <c r="C32" i="11" s="1"/>
  <c r="C33" i="11" s="1"/>
  <c r="C34" i="11" s="1"/>
  <c r="C35" i="11" s="1"/>
  <c r="C36" i="11" s="1"/>
  <c r="C37" i="11" s="1"/>
  <c r="C38" i="11" s="1"/>
  <c r="C39" i="11" s="1"/>
  <c r="C40" i="11" s="1"/>
  <c r="C41" i="11" s="1"/>
  <c r="C42" i="11" s="1"/>
  <c r="D9" i="11"/>
  <c r="D42" i="11" s="1"/>
  <c r="H7" i="11"/>
  <c r="C7" i="11"/>
  <c r="H6" i="11"/>
  <c r="C6" i="11"/>
  <c r="L5" i="11"/>
  <c r="C5" i="11"/>
  <c r="C4" i="11"/>
  <c r="C3" i="11"/>
  <c r="B2" i="11"/>
  <c r="J43" i="10"/>
  <c r="I41" i="10"/>
  <c r="M41" i="10" s="1"/>
  <c r="I40" i="10"/>
  <c r="M40" i="10" s="1"/>
  <c r="I39" i="10"/>
  <c r="M39" i="10" s="1"/>
  <c r="D39" i="10"/>
  <c r="I38" i="10"/>
  <c r="M38" i="10" s="1"/>
  <c r="D38" i="10"/>
  <c r="I37" i="10"/>
  <c r="M37" i="10" s="1"/>
  <c r="I36" i="10"/>
  <c r="M36" i="10" s="1"/>
  <c r="I35" i="10"/>
  <c r="M35" i="10" s="1"/>
  <c r="I34" i="10"/>
  <c r="M34" i="10" s="1"/>
  <c r="I33" i="10"/>
  <c r="M33" i="10" s="1"/>
  <c r="I32" i="10"/>
  <c r="M32" i="10" s="1"/>
  <c r="D32" i="10"/>
  <c r="I31" i="10"/>
  <c r="M31" i="10" s="1"/>
  <c r="D31" i="10"/>
  <c r="I30" i="10"/>
  <c r="M30" i="10" s="1"/>
  <c r="I29" i="10"/>
  <c r="M29" i="10" s="1"/>
  <c r="I28" i="10"/>
  <c r="M28" i="10" s="1"/>
  <c r="I27" i="10"/>
  <c r="M27" i="10" s="1"/>
  <c r="I26" i="10"/>
  <c r="M26" i="10" s="1"/>
  <c r="I25" i="10"/>
  <c r="M25" i="10" s="1"/>
  <c r="D25" i="10"/>
  <c r="I24" i="10"/>
  <c r="M24" i="10" s="1"/>
  <c r="D24" i="10"/>
  <c r="I23" i="10"/>
  <c r="M23" i="10" s="1"/>
  <c r="I22" i="10"/>
  <c r="M22" i="10" s="1"/>
  <c r="I21" i="10"/>
  <c r="M21" i="10" s="1"/>
  <c r="I20" i="10"/>
  <c r="M20" i="10" s="1"/>
  <c r="I19" i="10"/>
  <c r="M19" i="10" s="1"/>
  <c r="I18" i="10"/>
  <c r="M18" i="10" s="1"/>
  <c r="D18" i="10"/>
  <c r="I17" i="10"/>
  <c r="M17" i="10" s="1"/>
  <c r="D17" i="10"/>
  <c r="I16" i="10"/>
  <c r="M16" i="10" s="1"/>
  <c r="I15" i="10"/>
  <c r="M15" i="10" s="1"/>
  <c r="D15" i="10"/>
  <c r="I14" i="10"/>
  <c r="I13" i="10"/>
  <c r="M13" i="10" s="1"/>
  <c r="I12" i="10"/>
  <c r="C12" i="10"/>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 r="C40" i="10" s="1"/>
  <c r="C41" i="10" s="1"/>
  <c r="D9" i="10"/>
  <c r="H7" i="10"/>
  <c r="C7" i="10"/>
  <c r="H6" i="10"/>
  <c r="C6" i="10"/>
  <c r="C5" i="10"/>
  <c r="C4" i="10"/>
  <c r="C3" i="10"/>
  <c r="B2" i="10"/>
  <c r="L44" i="9"/>
  <c r="J44" i="9"/>
  <c r="I42" i="9"/>
  <c r="M42" i="9" s="1"/>
  <c r="D42" i="9"/>
  <c r="I41" i="9"/>
  <c r="M41" i="9" s="1"/>
  <c r="D41" i="9"/>
  <c r="I40" i="9"/>
  <c r="M40" i="9" s="1"/>
  <c r="I39" i="9"/>
  <c r="M39" i="9" s="1"/>
  <c r="I38" i="9"/>
  <c r="M38" i="9" s="1"/>
  <c r="I37" i="9"/>
  <c r="M37" i="9" s="1"/>
  <c r="D37" i="9"/>
  <c r="I36" i="9"/>
  <c r="M36" i="9" s="1"/>
  <c r="I35" i="9"/>
  <c r="M35" i="9" s="1"/>
  <c r="D35" i="9"/>
  <c r="I34" i="9"/>
  <c r="M34" i="9" s="1"/>
  <c r="D34" i="9"/>
  <c r="I33" i="9"/>
  <c r="M33" i="9" s="1"/>
  <c r="D33" i="9"/>
  <c r="I32" i="9"/>
  <c r="M32" i="9" s="1"/>
  <c r="I31" i="9"/>
  <c r="M31" i="9" s="1"/>
  <c r="I30" i="9"/>
  <c r="M30" i="9" s="1"/>
  <c r="D30" i="9"/>
  <c r="I29" i="9"/>
  <c r="M29" i="9" s="1"/>
  <c r="D29" i="9"/>
  <c r="I28" i="9"/>
  <c r="M28" i="9" s="1"/>
  <c r="D28" i="9"/>
  <c r="I27" i="9"/>
  <c r="M27" i="9" s="1"/>
  <c r="D27" i="9"/>
  <c r="I26" i="9"/>
  <c r="M26" i="9" s="1"/>
  <c r="D26" i="9"/>
  <c r="I25" i="9"/>
  <c r="M25" i="9" s="1"/>
  <c r="D25" i="9"/>
  <c r="I24" i="9"/>
  <c r="M24" i="9" s="1"/>
  <c r="I23" i="9"/>
  <c r="M23" i="9" s="1"/>
  <c r="I22" i="9"/>
  <c r="M22" i="9" s="1"/>
  <c r="D22" i="9"/>
  <c r="I21" i="9"/>
  <c r="M21" i="9" s="1"/>
  <c r="D21" i="9"/>
  <c r="I20" i="9"/>
  <c r="M20" i="9" s="1"/>
  <c r="D20" i="9"/>
  <c r="I19" i="9"/>
  <c r="M19" i="9" s="1"/>
  <c r="I18" i="9"/>
  <c r="M18" i="9" s="1"/>
  <c r="D18" i="9"/>
  <c r="I17" i="9"/>
  <c r="M17" i="9" s="1"/>
  <c r="D17" i="9"/>
  <c r="I16" i="9"/>
  <c r="M16" i="9" s="1"/>
  <c r="I15" i="9"/>
  <c r="M15" i="9" s="1"/>
  <c r="I14" i="9"/>
  <c r="M14" i="9" s="1"/>
  <c r="D14" i="9"/>
  <c r="I13" i="9"/>
  <c r="M13" i="9" s="1"/>
  <c r="D13" i="9"/>
  <c r="I12" i="9"/>
  <c r="I44" i="9" s="1"/>
  <c r="L4" i="9" s="1"/>
  <c r="D12" i="9"/>
  <c r="C12" i="9"/>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D9" i="9"/>
  <c r="D40" i="9" s="1"/>
  <c r="H7" i="9"/>
  <c r="C7" i="9"/>
  <c r="H6" i="9"/>
  <c r="C6" i="9"/>
  <c r="L5" i="9"/>
  <c r="C5" i="9"/>
  <c r="C4" i="9"/>
  <c r="C3" i="9"/>
  <c r="B2" i="9"/>
  <c r="L5" i="8"/>
  <c r="I41" i="8"/>
  <c r="M41" i="8" s="1"/>
  <c r="I40" i="8"/>
  <c r="M40" i="8" s="1"/>
  <c r="I39" i="8"/>
  <c r="M39" i="8" s="1"/>
  <c r="I38" i="8"/>
  <c r="M38" i="8" s="1"/>
  <c r="I37" i="8"/>
  <c r="M37" i="8" s="1"/>
  <c r="D37" i="8"/>
  <c r="I36" i="8"/>
  <c r="M36" i="8" s="1"/>
  <c r="D36" i="8"/>
  <c r="I35" i="8"/>
  <c r="M35" i="8" s="1"/>
  <c r="I34" i="8"/>
  <c r="M34" i="8" s="1"/>
  <c r="I33" i="8"/>
  <c r="M33" i="8" s="1"/>
  <c r="I32" i="8"/>
  <c r="M32" i="8" s="1"/>
  <c r="I31" i="8"/>
  <c r="M31" i="8" s="1"/>
  <c r="I30" i="8"/>
  <c r="M30" i="8" s="1"/>
  <c r="D30" i="8"/>
  <c r="I29" i="8"/>
  <c r="M29" i="8" s="1"/>
  <c r="D29" i="8"/>
  <c r="I28" i="8"/>
  <c r="M28" i="8" s="1"/>
  <c r="I27" i="8"/>
  <c r="M27" i="8" s="1"/>
  <c r="I26" i="8"/>
  <c r="M26" i="8" s="1"/>
  <c r="I25" i="8"/>
  <c r="M25" i="8" s="1"/>
  <c r="I24" i="8"/>
  <c r="M24" i="8" s="1"/>
  <c r="I23" i="8"/>
  <c r="M23" i="8" s="1"/>
  <c r="D23" i="8"/>
  <c r="I22" i="8"/>
  <c r="M22" i="8" s="1"/>
  <c r="D22" i="8"/>
  <c r="I21" i="8"/>
  <c r="M21" i="8" s="1"/>
  <c r="I20" i="8"/>
  <c r="M20" i="8" s="1"/>
  <c r="I19" i="8"/>
  <c r="M19" i="8" s="1"/>
  <c r="I18" i="8"/>
  <c r="M18" i="8" s="1"/>
  <c r="I17" i="8"/>
  <c r="M17" i="8" s="1"/>
  <c r="I16" i="8"/>
  <c r="M16" i="8" s="1"/>
  <c r="D16" i="8"/>
  <c r="I15" i="8"/>
  <c r="M15" i="8" s="1"/>
  <c r="D15" i="8"/>
  <c r="I14" i="8"/>
  <c r="M14" i="8" s="1"/>
  <c r="I13" i="8"/>
  <c r="M13" i="8" s="1"/>
  <c r="I12" i="8"/>
  <c r="C12" i="8"/>
  <c r="C13" i="8" s="1"/>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s="1"/>
  <c r="C36" i="8" s="1"/>
  <c r="C37" i="8" s="1"/>
  <c r="C38" i="8" s="1"/>
  <c r="C39" i="8" s="1"/>
  <c r="C40" i="8" s="1"/>
  <c r="C41" i="8" s="1"/>
  <c r="D9" i="8"/>
  <c r="D41" i="8" s="1"/>
  <c r="H7" i="8"/>
  <c r="C7" i="8"/>
  <c r="H6" i="8"/>
  <c r="C6" i="8"/>
  <c r="C5" i="8"/>
  <c r="C4" i="8"/>
  <c r="C3" i="8"/>
  <c r="B2" i="8"/>
  <c r="I41" i="7"/>
  <c r="M41" i="7" s="1"/>
  <c r="I42" i="7"/>
  <c r="M42" i="7"/>
  <c r="L44" i="7"/>
  <c r="J44" i="7"/>
  <c r="I40" i="7"/>
  <c r="M40" i="7" s="1"/>
  <c r="D40" i="7"/>
  <c r="I39" i="7"/>
  <c r="M39" i="7" s="1"/>
  <c r="I38" i="7"/>
  <c r="M38" i="7" s="1"/>
  <c r="I37" i="7"/>
  <c r="M37" i="7" s="1"/>
  <c r="I36" i="7"/>
  <c r="M36" i="7" s="1"/>
  <c r="I35" i="7"/>
  <c r="M35" i="7" s="1"/>
  <c r="I34" i="7"/>
  <c r="M34" i="7" s="1"/>
  <c r="I33" i="7"/>
  <c r="M33" i="7" s="1"/>
  <c r="D33" i="7"/>
  <c r="I32" i="7"/>
  <c r="M32" i="7" s="1"/>
  <c r="I31" i="7"/>
  <c r="M31" i="7" s="1"/>
  <c r="I30" i="7"/>
  <c r="M30" i="7" s="1"/>
  <c r="I29" i="7"/>
  <c r="M29" i="7" s="1"/>
  <c r="I28" i="7"/>
  <c r="M28" i="7" s="1"/>
  <c r="I27" i="7"/>
  <c r="M27" i="7" s="1"/>
  <c r="I26" i="7"/>
  <c r="M26" i="7" s="1"/>
  <c r="D26" i="7"/>
  <c r="I25" i="7"/>
  <c r="M25" i="7" s="1"/>
  <c r="D25" i="7"/>
  <c r="I24" i="7"/>
  <c r="M24" i="7" s="1"/>
  <c r="I23" i="7"/>
  <c r="M23" i="7" s="1"/>
  <c r="I22" i="7"/>
  <c r="M22" i="7" s="1"/>
  <c r="I21" i="7"/>
  <c r="M21" i="7" s="1"/>
  <c r="I20" i="7"/>
  <c r="M20" i="7" s="1"/>
  <c r="I19" i="7"/>
  <c r="M19" i="7" s="1"/>
  <c r="D19" i="7"/>
  <c r="I18" i="7"/>
  <c r="M18" i="7" s="1"/>
  <c r="D18" i="7"/>
  <c r="I17" i="7"/>
  <c r="M17" i="7" s="1"/>
  <c r="I16" i="7"/>
  <c r="M16" i="7" s="1"/>
  <c r="I15" i="7"/>
  <c r="M15" i="7" s="1"/>
  <c r="I14" i="7"/>
  <c r="M14" i="7" s="1"/>
  <c r="I13" i="7"/>
  <c r="M13" i="7" s="1"/>
  <c r="I12" i="7"/>
  <c r="D12" i="7"/>
  <c r="C12" i="7"/>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D9" i="7"/>
  <c r="D39" i="7" s="1"/>
  <c r="H7" i="7"/>
  <c r="C7" i="7"/>
  <c r="H6" i="7"/>
  <c r="C6" i="7"/>
  <c r="C5" i="7"/>
  <c r="C4" i="7"/>
  <c r="C3" i="7"/>
  <c r="B2" i="7"/>
  <c r="L42" i="6"/>
  <c r="J42" i="6"/>
  <c r="I40" i="6"/>
  <c r="M40" i="6" s="1"/>
  <c r="I39" i="6"/>
  <c r="M39" i="6" s="1"/>
  <c r="I38" i="6"/>
  <c r="M38" i="6" s="1"/>
  <c r="I37" i="6"/>
  <c r="M37" i="6" s="1"/>
  <c r="I36" i="6"/>
  <c r="M36" i="6" s="1"/>
  <c r="I35" i="6"/>
  <c r="M35" i="6" s="1"/>
  <c r="I34" i="6"/>
  <c r="M34" i="6" s="1"/>
  <c r="I33" i="6"/>
  <c r="M33" i="6" s="1"/>
  <c r="I32" i="6"/>
  <c r="M32" i="6" s="1"/>
  <c r="I31" i="6"/>
  <c r="M31" i="6" s="1"/>
  <c r="I30" i="6"/>
  <c r="M30" i="6" s="1"/>
  <c r="I29" i="6"/>
  <c r="M29" i="6" s="1"/>
  <c r="I28" i="6"/>
  <c r="M28" i="6" s="1"/>
  <c r="I27" i="6"/>
  <c r="M27" i="6" s="1"/>
  <c r="I26" i="6"/>
  <c r="M26" i="6" s="1"/>
  <c r="I25" i="6"/>
  <c r="M25" i="6" s="1"/>
  <c r="I24" i="6"/>
  <c r="M24" i="6" s="1"/>
  <c r="I23" i="6"/>
  <c r="M23" i="6" s="1"/>
  <c r="I22" i="6"/>
  <c r="M22" i="6" s="1"/>
  <c r="I21" i="6"/>
  <c r="M21" i="6" s="1"/>
  <c r="I20" i="6"/>
  <c r="M20" i="6" s="1"/>
  <c r="I19" i="6"/>
  <c r="M19" i="6" s="1"/>
  <c r="I18" i="6"/>
  <c r="M18" i="6" s="1"/>
  <c r="I17" i="6"/>
  <c r="M17" i="6" s="1"/>
  <c r="I16" i="6"/>
  <c r="M16" i="6" s="1"/>
  <c r="I15" i="6"/>
  <c r="M15" i="6" s="1"/>
  <c r="I14" i="6"/>
  <c r="M14" i="6" s="1"/>
  <c r="I13" i="6"/>
  <c r="M13" i="6" s="1"/>
  <c r="I12" i="6"/>
  <c r="M12" i="6" s="1"/>
  <c r="C12" i="6"/>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D9" i="6"/>
  <c r="D29" i="6" s="1"/>
  <c r="H7" i="6"/>
  <c r="C7" i="6"/>
  <c r="H6" i="6"/>
  <c r="C6" i="6"/>
  <c r="C5" i="6"/>
  <c r="C4" i="6"/>
  <c r="C3" i="6"/>
  <c r="B2" i="6"/>
  <c r="B2" i="2"/>
  <c r="H7" i="2"/>
  <c r="H6" i="2"/>
  <c r="D13" i="15" l="1"/>
  <c r="D30" i="15"/>
  <c r="D14" i="15"/>
  <c r="D13" i="13"/>
  <c r="D18" i="13"/>
  <c r="D25" i="8"/>
  <c r="D26" i="8"/>
  <c r="D13" i="8"/>
  <c r="D17" i="8"/>
  <c r="D38" i="8"/>
  <c r="D21" i="8"/>
  <c r="D18" i="8"/>
  <c r="D34" i="8"/>
  <c r="D14" i="8"/>
  <c r="D19" i="10"/>
  <c r="D23" i="14"/>
  <c r="D31" i="12"/>
  <c r="D19" i="8"/>
  <c r="D27" i="8"/>
  <c r="D31" i="8"/>
  <c r="D35" i="8"/>
  <c r="D39" i="8"/>
  <c r="D12" i="10"/>
  <c r="D16" i="10"/>
  <c r="D20" i="10"/>
  <c r="D28" i="10"/>
  <c r="D36" i="10"/>
  <c r="D40" i="10"/>
  <c r="D15" i="13"/>
  <c r="D19" i="13"/>
  <c r="D27" i="13"/>
  <c r="D35" i="13"/>
  <c r="D12" i="14"/>
  <c r="D16" i="14"/>
  <c r="D20" i="14"/>
  <c r="D24" i="14"/>
  <c r="D32" i="14"/>
  <c r="D40" i="14"/>
  <c r="D15" i="16"/>
  <c r="D27" i="10"/>
  <c r="D27" i="14"/>
  <c r="D38" i="9"/>
  <c r="I43" i="10"/>
  <c r="L4" i="10" s="1"/>
  <c r="D19" i="11"/>
  <c r="D27" i="11"/>
  <c r="D31" i="11"/>
  <c r="D35" i="11"/>
  <c r="D16" i="12"/>
  <c r="D24" i="12"/>
  <c r="D28" i="12"/>
  <c r="D32" i="12"/>
  <c r="D36" i="12"/>
  <c r="I44" i="14"/>
  <c r="L4" i="14" s="1"/>
  <c r="D15" i="15"/>
  <c r="D23" i="15"/>
  <c r="D27" i="15"/>
  <c r="D31" i="15"/>
  <c r="D35" i="15"/>
  <c r="D22" i="16"/>
  <c r="D35" i="10"/>
  <c r="D39" i="14"/>
  <c r="D12" i="8"/>
  <c r="D20" i="8"/>
  <c r="D24" i="8"/>
  <c r="D28" i="8"/>
  <c r="D32" i="8"/>
  <c r="D40" i="8"/>
  <c r="D13" i="10"/>
  <c r="D21" i="10"/>
  <c r="D29" i="10"/>
  <c r="D33" i="10"/>
  <c r="D37" i="10"/>
  <c r="D41" i="10"/>
  <c r="I44" i="12"/>
  <c r="L4" i="12" s="1"/>
  <c r="D20" i="13"/>
  <c r="D28" i="13"/>
  <c r="D32" i="13"/>
  <c r="D36" i="13"/>
  <c r="D13" i="14"/>
  <c r="D17" i="14"/>
  <c r="D25" i="14"/>
  <c r="D33" i="14"/>
  <c r="D37" i="14"/>
  <c r="D41" i="14"/>
  <c r="D29" i="16"/>
  <c r="D23" i="10"/>
  <c r="D19" i="14"/>
  <c r="D39" i="12"/>
  <c r="I43" i="8"/>
  <c r="L4" i="8" s="1"/>
  <c r="D15" i="9"/>
  <c r="D19" i="9"/>
  <c r="D23" i="9"/>
  <c r="D44" i="9" s="1"/>
  <c r="L3" i="9" s="1"/>
  <c r="D31" i="9"/>
  <c r="D39" i="9"/>
  <c r="D12" i="11"/>
  <c r="D20" i="11"/>
  <c r="D24" i="11"/>
  <c r="D28" i="11"/>
  <c r="D32" i="11"/>
  <c r="D17" i="12"/>
  <c r="D21" i="12"/>
  <c r="D25" i="12"/>
  <c r="D29" i="12"/>
  <c r="D37" i="12"/>
  <c r="I43" i="13"/>
  <c r="L4" i="13" s="1"/>
  <c r="D16" i="15"/>
  <c r="D20" i="15"/>
  <c r="D24" i="15"/>
  <c r="D43" i="15" s="1"/>
  <c r="L3" i="15" s="1"/>
  <c r="D28" i="15"/>
  <c r="D36" i="15"/>
  <c r="D36" i="16"/>
  <c r="D31" i="14"/>
  <c r="D33" i="8"/>
  <c r="D14" i="10"/>
  <c r="L14" i="10" s="1"/>
  <c r="L43" i="10" s="1"/>
  <c r="L5" i="10" s="1"/>
  <c r="D22" i="10"/>
  <c r="D26" i="10"/>
  <c r="D30" i="10"/>
  <c r="D34" i="10"/>
  <c r="I44" i="11"/>
  <c r="L4" i="11" s="1"/>
  <c r="D29" i="13"/>
  <c r="D33" i="13"/>
  <c r="D18" i="14"/>
  <c r="D26" i="14"/>
  <c r="D30" i="14"/>
  <c r="D34" i="14"/>
  <c r="D44" i="14" s="1"/>
  <c r="L3" i="14" s="1"/>
  <c r="L6" i="14" s="1"/>
  <c r="I43" i="15"/>
  <c r="L4" i="15" s="1"/>
  <c r="D35" i="12"/>
  <c r="D16" i="9"/>
  <c r="D24" i="9"/>
  <c r="D32" i="9"/>
  <c r="D36" i="9"/>
  <c r="D13" i="11"/>
  <c r="D17" i="11"/>
  <c r="D21" i="11"/>
  <c r="D25" i="11"/>
  <c r="D33" i="11"/>
  <c r="D14" i="12"/>
  <c r="D18" i="12"/>
  <c r="D22" i="12"/>
  <c r="D30" i="12"/>
  <c r="D38" i="12"/>
  <c r="D17" i="15"/>
  <c r="D21" i="15"/>
  <c r="D29" i="15"/>
  <c r="D37" i="15"/>
  <c r="D41" i="15"/>
  <c r="I44" i="16"/>
  <c r="L4" i="16" s="1"/>
  <c r="M12" i="16"/>
  <c r="M44" i="16" s="1"/>
  <c r="D12" i="16"/>
  <c r="D13" i="16"/>
  <c r="D14" i="16"/>
  <c r="D17" i="16"/>
  <c r="D18" i="16"/>
  <c r="D19" i="16"/>
  <c r="D20" i="16"/>
  <c r="D21" i="16"/>
  <c r="D24" i="16"/>
  <c r="D25" i="16"/>
  <c r="D26" i="16"/>
  <c r="D27" i="16"/>
  <c r="D28" i="16"/>
  <c r="D31" i="16"/>
  <c r="D32" i="16"/>
  <c r="D33" i="16"/>
  <c r="D34" i="16"/>
  <c r="D35" i="16"/>
  <c r="D38" i="16"/>
  <c r="D39" i="16"/>
  <c r="D40" i="16"/>
  <c r="D41" i="16"/>
  <c r="M12" i="15"/>
  <c r="M43" i="15" s="1"/>
  <c r="M44" i="15" s="1"/>
  <c r="M12" i="14"/>
  <c r="M44" i="14" s="1"/>
  <c r="M12" i="13"/>
  <c r="M43" i="13" s="1"/>
  <c r="M44" i="13" s="1"/>
  <c r="D38" i="13"/>
  <c r="D39" i="13"/>
  <c r="D40" i="13"/>
  <c r="D41" i="13"/>
  <c r="M12" i="12"/>
  <c r="M44" i="12" s="1"/>
  <c r="M45" i="12" s="1"/>
  <c r="D41" i="12"/>
  <c r="M12" i="11"/>
  <c r="M44" i="11" s="1"/>
  <c r="M45" i="11" s="1"/>
  <c r="D38" i="11"/>
  <c r="D39" i="11"/>
  <c r="D40" i="11"/>
  <c r="D41" i="11"/>
  <c r="M12" i="10"/>
  <c r="M12" i="9"/>
  <c r="M44" i="9" s="1"/>
  <c r="M45" i="9" s="1"/>
  <c r="M12" i="8"/>
  <c r="M44" i="8" s="1"/>
  <c r="L5" i="6"/>
  <c r="L5" i="7"/>
  <c r="D36" i="6"/>
  <c r="D15" i="6"/>
  <c r="D30" i="6"/>
  <c r="D23" i="6"/>
  <c r="D37" i="6"/>
  <c r="D22" i="6"/>
  <c r="D16" i="6"/>
  <c r="D42" i="7"/>
  <c r="D41" i="7"/>
  <c r="I44" i="7"/>
  <c r="L4" i="7" s="1"/>
  <c r="D15" i="7"/>
  <c r="D17" i="7"/>
  <c r="D21" i="7"/>
  <c r="D14" i="7"/>
  <c r="D16" i="7"/>
  <c r="D20" i="7"/>
  <c r="D22" i="7"/>
  <c r="D24" i="7"/>
  <c r="D13" i="7"/>
  <c r="D23" i="7"/>
  <c r="D27" i="7"/>
  <c r="D34" i="7"/>
  <c r="M12" i="7"/>
  <c r="M44" i="7" s="1"/>
  <c r="D28" i="7"/>
  <c r="D29" i="7"/>
  <c r="D30" i="7"/>
  <c r="D31" i="7"/>
  <c r="D32" i="7"/>
  <c r="D35" i="7"/>
  <c r="D36" i="7"/>
  <c r="D37" i="7"/>
  <c r="D38" i="7"/>
  <c r="I42" i="6"/>
  <c r="L4" i="6" s="1"/>
  <c r="D40" i="6"/>
  <c r="D39" i="6"/>
  <c r="D38" i="6"/>
  <c r="D35" i="6"/>
  <c r="D34" i="6"/>
  <c r="D33" i="6"/>
  <c r="D32" i="6"/>
  <c r="D31" i="6"/>
  <c r="D28" i="6"/>
  <c r="D27" i="6"/>
  <c r="D26" i="6"/>
  <c r="D25" i="6"/>
  <c r="D24" i="6"/>
  <c r="D21" i="6"/>
  <c r="D20" i="6"/>
  <c r="D19" i="6"/>
  <c r="D18" i="6"/>
  <c r="D17" i="6"/>
  <c r="D14" i="6"/>
  <c r="D13" i="6"/>
  <c r="D12" i="6"/>
  <c r="M42" i="6"/>
  <c r="I13" i="2"/>
  <c r="M13" i="2" s="1"/>
  <c r="I14" i="2"/>
  <c r="M14" i="2" s="1"/>
  <c r="I15" i="2"/>
  <c r="M15" i="2" s="1"/>
  <c r="I16" i="2"/>
  <c r="M16" i="2" s="1"/>
  <c r="I17" i="2"/>
  <c r="M17" i="2" s="1"/>
  <c r="I18" i="2"/>
  <c r="M18" i="2" s="1"/>
  <c r="I19" i="2"/>
  <c r="M19" i="2" s="1"/>
  <c r="I20" i="2"/>
  <c r="M20" i="2" s="1"/>
  <c r="I21" i="2"/>
  <c r="M21" i="2" s="1"/>
  <c r="I22" i="2"/>
  <c r="M22" i="2" s="1"/>
  <c r="I23" i="2"/>
  <c r="M23" i="2" s="1"/>
  <c r="I24" i="2"/>
  <c r="M24" i="2" s="1"/>
  <c r="I25" i="2"/>
  <c r="M25" i="2" s="1"/>
  <c r="I26" i="2"/>
  <c r="M26" i="2" s="1"/>
  <c r="I27" i="2"/>
  <c r="M27" i="2" s="1"/>
  <c r="I28" i="2"/>
  <c r="M28" i="2" s="1"/>
  <c r="I29" i="2"/>
  <c r="M29" i="2" s="1"/>
  <c r="I30" i="2"/>
  <c r="M30" i="2" s="1"/>
  <c r="I31" i="2"/>
  <c r="M31" i="2" s="1"/>
  <c r="I32" i="2"/>
  <c r="M32" i="2" s="1"/>
  <c r="I33" i="2"/>
  <c r="M33" i="2" s="1"/>
  <c r="I34" i="2"/>
  <c r="M34" i="2" s="1"/>
  <c r="I35" i="2"/>
  <c r="M35" i="2" s="1"/>
  <c r="I36" i="2"/>
  <c r="M36" i="2" s="1"/>
  <c r="I37" i="2"/>
  <c r="M37" i="2" s="1"/>
  <c r="I38" i="2"/>
  <c r="M38" i="2" s="1"/>
  <c r="I39" i="2"/>
  <c r="M39" i="2" s="1"/>
  <c r="I40" i="2"/>
  <c r="M40" i="2" s="1"/>
  <c r="I41" i="2"/>
  <c r="M41" i="2" s="1"/>
  <c r="I42" i="2"/>
  <c r="M42" i="2" s="1"/>
  <c r="I12" i="2"/>
  <c r="L44" i="2"/>
  <c r="J44" i="2"/>
  <c r="M14" i="10" l="1"/>
  <c r="M43" i="10" s="1"/>
  <c r="M44" i="10" s="1"/>
  <c r="L3" i="8"/>
  <c r="L6" i="8" s="1"/>
  <c r="M6" i="8" s="1"/>
  <c r="M6" i="14"/>
  <c r="L7" i="14"/>
  <c r="L6" i="9"/>
  <c r="M5" i="9"/>
  <c r="M4" i="9"/>
  <c r="L6" i="15"/>
  <c r="L7" i="15" s="1"/>
  <c r="M5" i="15"/>
  <c r="D44" i="12"/>
  <c r="L3" i="12" s="1"/>
  <c r="L6" i="12" s="1"/>
  <c r="M45" i="14"/>
  <c r="M45" i="7"/>
  <c r="M45" i="16"/>
  <c r="L3" i="10"/>
  <c r="M5" i="10" s="1"/>
  <c r="M4" i="15"/>
  <c r="M5" i="14"/>
  <c r="M4" i="14"/>
  <c r="D43" i="13"/>
  <c r="L3" i="13" s="1"/>
  <c r="M4" i="13" s="1"/>
  <c r="D44" i="11"/>
  <c r="L3" i="11" s="1"/>
  <c r="L6" i="11" s="1"/>
  <c r="D44" i="16"/>
  <c r="L3" i="16" s="1"/>
  <c r="L7" i="12"/>
  <c r="M6" i="12"/>
  <c r="M5" i="12"/>
  <c r="M4" i="12"/>
  <c r="M4" i="11"/>
  <c r="M5" i="11"/>
  <c r="D44" i="7"/>
  <c r="L3" i="7" s="1"/>
  <c r="L6" i="7" s="1"/>
  <c r="M43" i="6"/>
  <c r="D42" i="6"/>
  <c r="L3" i="6" s="1"/>
  <c r="L6" i="6" s="1"/>
  <c r="L5" i="2"/>
  <c r="I44" i="2"/>
  <c r="M12" i="2"/>
  <c r="D15" i="2"/>
  <c r="D16" i="2"/>
  <c r="D22" i="2"/>
  <c r="D23" i="2"/>
  <c r="D29" i="2"/>
  <c r="D30" i="2"/>
  <c r="D36" i="2"/>
  <c r="D37" i="2"/>
  <c r="D9" i="2"/>
  <c r="D13" i="2" s="1"/>
  <c r="C7" i="2"/>
  <c r="C6" i="2"/>
  <c r="C5" i="2"/>
  <c r="C4" i="2"/>
  <c r="C3" i="2"/>
  <c r="M6" i="15" l="1"/>
  <c r="L6" i="13"/>
  <c r="L7" i="13" s="1"/>
  <c r="M5" i="8"/>
  <c r="L7" i="8"/>
  <c r="M4" i="8"/>
  <c r="M4" i="10"/>
  <c r="L6" i="10"/>
  <c r="L7" i="9"/>
  <c r="M6" i="9"/>
  <c r="M5" i="13"/>
  <c r="L6" i="16"/>
  <c r="M4" i="16"/>
  <c r="M5" i="16"/>
  <c r="L7" i="11"/>
  <c r="M6" i="11"/>
  <c r="M4" i="7"/>
  <c r="M5" i="7"/>
  <c r="M6" i="7"/>
  <c r="L7" i="7"/>
  <c r="M4" i="6"/>
  <c r="M5" i="6"/>
  <c r="L7" i="6"/>
  <c r="M6" i="6"/>
  <c r="D17" i="2"/>
  <c r="D41" i="2"/>
  <c r="D33" i="2"/>
  <c r="D28" i="2"/>
  <c r="D32" i="2"/>
  <c r="D40" i="2"/>
  <c r="D25" i="2"/>
  <c r="D21" i="2"/>
  <c r="D24" i="2"/>
  <c r="D20" i="2"/>
  <c r="D12" i="2"/>
  <c r="D39" i="2"/>
  <c r="D35" i="2"/>
  <c r="D31" i="2"/>
  <c r="D27" i="2"/>
  <c r="D19" i="2"/>
  <c r="D42" i="2"/>
  <c r="D38" i="2"/>
  <c r="D34" i="2"/>
  <c r="D26" i="2"/>
  <c r="D18" i="2"/>
  <c r="D14" i="2"/>
  <c r="M6" i="13" l="1"/>
  <c r="L7" i="10"/>
  <c r="M6" i="10"/>
  <c r="M6" i="16"/>
  <c r="L7" i="16"/>
  <c r="M44" i="2"/>
  <c r="M45" i="2" s="1"/>
  <c r="D44" i="2"/>
  <c r="L3" i="2" s="1"/>
  <c r="L4" i="2"/>
  <c r="C12" i="2"/>
  <c r="C13" i="2" l="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L6" i="2" l="1"/>
  <c r="M5" i="2"/>
  <c r="M4" i="2"/>
  <c r="M6" i="2" l="1"/>
  <c r="L7" i="2"/>
</calcChain>
</file>

<file path=xl/sharedStrings.xml><?xml version="1.0" encoding="utf-8"?>
<sst xmlns="http://schemas.openxmlformats.org/spreadsheetml/2006/main" count="1035" uniqueCount="89">
  <si>
    <t>Adresse 2:</t>
  </si>
  <si>
    <t>Mitarbeiter:</t>
  </si>
  <si>
    <t>Vorgesetzter:</t>
  </si>
  <si>
    <t>Tag</t>
  </si>
  <si>
    <t>Montag</t>
  </si>
  <si>
    <t>Dienstag</t>
  </si>
  <si>
    <t>Mittwoch</t>
  </si>
  <si>
    <t>Donnerstag</t>
  </si>
  <si>
    <t>Freitag</t>
  </si>
  <si>
    <t>Samstag</t>
  </si>
  <si>
    <t>Sonntag</t>
  </si>
  <si>
    <t>Datum</t>
  </si>
  <si>
    <t>Unterschrift des Mitarbeiters</t>
  </si>
  <si>
    <t>Unterschrift des Vorgesetzten</t>
  </si>
  <si>
    <t>Abrechnungszeitraum Anfangsdatum:</t>
  </si>
  <si>
    <t>Abrechnungszeitraum Enddatum:</t>
  </si>
  <si>
    <t>Telefon des Mitarbeiters:</t>
  </si>
  <si>
    <t>E-Mail des Mitarbeiters:</t>
  </si>
  <si>
    <t>Ergebnis</t>
  </si>
  <si>
    <t>PLZ Ort,:</t>
  </si>
  <si>
    <t>Vormittag von</t>
  </si>
  <si>
    <t>Vormittag bis</t>
  </si>
  <si>
    <t>Nachmittag von</t>
  </si>
  <si>
    <t>Nachmittag bis</t>
  </si>
  <si>
    <t>Arbeit Ist</t>
  </si>
  <si>
    <t>Soll Arbeitszeit</t>
  </si>
  <si>
    <t>Ist Arbeitszeit</t>
  </si>
  <si>
    <t>Krankheit / Urlaub</t>
  </si>
  <si>
    <t xml:space="preserve">Ausfallstunden </t>
  </si>
  <si>
    <t>Mehrstunden</t>
  </si>
  <si>
    <t>Absenzen *</t>
  </si>
  <si>
    <t>Absenzen =</t>
  </si>
  <si>
    <t>Stammdaten</t>
  </si>
  <si>
    <t>Mitarbeiter</t>
  </si>
  <si>
    <t>Strasse</t>
  </si>
  <si>
    <t>PLZ Ort</t>
  </si>
  <si>
    <t>wöchentliche Arbeitszeit Betrieb</t>
  </si>
  <si>
    <t>Stellenprozente</t>
  </si>
  <si>
    <t>Muster Hans</t>
  </si>
  <si>
    <t>Boden 15</t>
  </si>
  <si>
    <t>Vorgesetzter</t>
  </si>
  <si>
    <t>Meister Müller</t>
  </si>
  <si>
    <t>Stellenprozent</t>
  </si>
  <si>
    <t xml:space="preserve">ARBEITSZEITTABELLE FÜR </t>
  </si>
  <si>
    <t>Januar</t>
  </si>
  <si>
    <t>Soll Arbeitsstunden</t>
  </si>
  <si>
    <t>Arbeitsstunden gesamt Dezimal</t>
  </si>
  <si>
    <t>Grund</t>
  </si>
  <si>
    <t>Arztbesuch</t>
  </si>
  <si>
    <t>Krankheit</t>
  </si>
  <si>
    <t>Unfall</t>
  </si>
  <si>
    <t>A</t>
  </si>
  <si>
    <t>K</t>
  </si>
  <si>
    <t>U</t>
  </si>
  <si>
    <t>Ferien und Feiertage</t>
  </si>
  <si>
    <t>Soll Arbeitszeiten pro Tag in Studen und Minuten</t>
  </si>
  <si>
    <t>S</t>
  </si>
  <si>
    <t>Sonstiges</t>
  </si>
  <si>
    <t>Darstellung hh:mm</t>
  </si>
  <si>
    <t>8406 Winterthur</t>
  </si>
  <si>
    <t>Tel. Mitarbeiter</t>
  </si>
  <si>
    <t>079 222 22 22</t>
  </si>
  <si>
    <t>E Mail Mitarbeiter</t>
  </si>
  <si>
    <t>hans.muser@mueller.ch</t>
  </si>
  <si>
    <t>B</t>
  </si>
  <si>
    <t>Betreuung Kinder bei fehlender Kinderbetreuung</t>
  </si>
  <si>
    <t>Q</t>
  </si>
  <si>
    <t>Quarantäne (Risikopatient) mit ärztlichem Zeugnis (muss beigelegt werden)</t>
  </si>
  <si>
    <t>Grund muss von Hand pro Eintrag aufgeführt werden</t>
  </si>
  <si>
    <t>Meister AG</t>
  </si>
  <si>
    <t>Bezeichnung Unternehmung</t>
  </si>
  <si>
    <t>Februar</t>
  </si>
  <si>
    <t>keine Absenz</t>
  </si>
  <si>
    <t>April</t>
  </si>
  <si>
    <t>März</t>
  </si>
  <si>
    <t>Mai</t>
  </si>
  <si>
    <t>Juni</t>
  </si>
  <si>
    <t>Juli</t>
  </si>
  <si>
    <t>August</t>
  </si>
  <si>
    <t>September</t>
  </si>
  <si>
    <t>Oktober</t>
  </si>
  <si>
    <t>November</t>
  </si>
  <si>
    <t>Dezember</t>
  </si>
  <si>
    <t>Karfreitag</t>
  </si>
  <si>
    <t>Ostermontag</t>
  </si>
  <si>
    <t>Tag der Arbeit</t>
  </si>
  <si>
    <t>Auffahrt</t>
  </si>
  <si>
    <t>Pfingstmontag</t>
  </si>
  <si>
    <t>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</si>
</sst>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_);_(* \(#,##0\);_(* &quot;-&quot;_);_(@_)"/>
    <numFmt numFmtId="165" formatCode="_(* #,##0.00_);_(* \(#,##0.00\);_(* &quot;-&quot;??_);_(@_)"/>
    <numFmt numFmtId="166" formatCode="&quot;$&quot;#,##0.00"/>
    <numFmt numFmtId="167" formatCode="[&lt;=9999999]###\-####;\(###\)\ ###\-####"/>
    <numFmt numFmtId="168" formatCode="#,##0.00\ &quot;€&quot;"/>
    <numFmt numFmtId="169" formatCode="h/mm&quot; h&quot;;@"/>
    <numFmt numFmtId="170" formatCode="h:mm;@"/>
    <numFmt numFmtId="171" formatCode="[hh]:mm"/>
  </numFmts>
  <fonts count="22" x14ac:knownFonts="1">
    <font>
      <sz val="11"/>
      <color theme="1" tint="0.24994659260841701"/>
      <name val="Arial"/>
      <family val="2"/>
      <scheme val="minor"/>
    </font>
    <font>
      <sz val="11"/>
      <color theme="1"/>
      <name val="Arial"/>
      <family val="2"/>
      <scheme val="minor"/>
    </font>
    <font>
      <sz val="18"/>
      <color theme="1" tint="0.24994659260841701"/>
      <name val="Tahoma"/>
      <family val="2"/>
      <scheme val="major"/>
    </font>
    <font>
      <sz val="14"/>
      <color theme="1" tint="0.24994659260841701"/>
      <name val="Tahoma"/>
      <family val="2"/>
      <scheme val="major"/>
    </font>
    <font>
      <sz val="11"/>
      <color theme="1" tint="0.24994659260841701"/>
      <name val="Tahoma"/>
      <family val="2"/>
      <scheme val="major"/>
    </font>
    <font>
      <sz val="11"/>
      <color theme="1" tint="0.249977111117893"/>
      <name val="Arial"/>
      <family val="2"/>
      <scheme val="minor"/>
    </font>
    <font>
      <sz val="11"/>
      <color theme="1" tint="0.24994659260841701"/>
      <name val="Arial"/>
      <family val="2"/>
      <scheme val="minor"/>
    </font>
    <font>
      <b/>
      <sz val="11"/>
      <color theme="1" tint="0.24994659260841701"/>
      <name val="Arial"/>
      <family val="2"/>
      <scheme val="minor"/>
    </font>
    <font>
      <b/>
      <sz val="11"/>
      <color theme="1" tint="0.24997711111789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sz val="11"/>
      <color theme="0"/>
      <name val="Arial"/>
      <family val="2"/>
      <scheme val="minor"/>
    </font>
    <font>
      <b/>
      <sz val="14"/>
      <color theme="1" tint="0.24994659260841701"/>
      <name val="Arial"/>
      <family val="2"/>
      <scheme val="minor"/>
    </font>
    <font>
      <sz val="16"/>
      <color theme="1" tint="0.24994659260841701"/>
      <name val="Tahoma"/>
      <family val="2"/>
      <scheme val="major"/>
    </font>
  </fonts>
  <fills count="37">
    <fill>
      <patternFill patternType="none"/>
    </fill>
    <fill>
      <patternFill patternType="gray125"/>
    </fill>
    <fill>
      <patternFill patternType="solid">
        <fgColor theme="0" tint="-0.14996795556505021"/>
        <bgColor indexed="64"/>
      </patternFill>
    </fill>
    <fill>
      <patternFill patternType="lightUp">
        <fgColor theme="1" tint="0.49998474074526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5"/>
      </bottom>
      <diagonal/>
    </border>
    <border>
      <left/>
      <right/>
      <top/>
      <bottom style="thin">
        <color theme="1" tint="0.499984740745262"/>
      </bottom>
      <diagonal/>
    </border>
    <border>
      <left/>
      <right/>
      <top style="thick">
        <color theme="5"/>
      </top>
      <bottom style="thin">
        <color theme="1" tint="0.499984740745262"/>
      </bottom>
      <diagonal/>
    </border>
    <border>
      <left/>
      <right/>
      <top style="thin">
        <color theme="1" tint="0.499984740745262"/>
      </top>
      <bottom style="thin">
        <color theme="1" tint="0.499984740745262"/>
      </bottom>
      <diagonal/>
    </border>
    <border>
      <left/>
      <right/>
      <top style="thick">
        <color theme="5"/>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6">
    <xf numFmtId="0" fontId="0" fillId="0" borderId="0">
      <alignment horizontal="left" vertical="center"/>
    </xf>
    <xf numFmtId="0" fontId="3" fillId="0" borderId="3" applyNumberFormat="0" applyFill="0" applyProtection="0">
      <alignment horizontal="left"/>
    </xf>
    <xf numFmtId="0" fontId="4" fillId="0" borderId="0" applyFill="0" applyBorder="0" applyProtection="0"/>
    <xf numFmtId="0" fontId="4" fillId="0" borderId="0" applyNumberFormat="0" applyFill="0" applyBorder="0" applyProtection="0">
      <alignment horizontal="center" vertical="center"/>
    </xf>
    <xf numFmtId="0" fontId="4" fillId="0" borderId="0" applyNumberFormat="0" applyFill="0" applyBorder="0" applyProtection="0">
      <alignment horizontal="left" vertical="center"/>
    </xf>
    <xf numFmtId="165" fontId="1" fillId="0" borderId="0" applyFont="0" applyFill="0" applyBorder="0" applyAlignment="0" applyProtection="0"/>
    <xf numFmtId="164" fontId="1" fillId="0" borderId="0" applyFont="0" applyFill="0" applyBorder="0" applyAlignment="0" applyProtection="0"/>
    <xf numFmtId="168" fontId="6" fillId="0" borderId="0" applyFill="0" applyBorder="0" applyProtection="0">
      <alignment horizontal="center" vertical="center"/>
    </xf>
    <xf numFmtId="168" fontId="7" fillId="2" borderId="0" applyBorder="0" applyProtection="0">
      <alignment horizontal="center" vertical="center"/>
    </xf>
    <xf numFmtId="9" fontId="1" fillId="0" borderId="0" applyFont="0" applyFill="0" applyBorder="0" applyAlignment="0" applyProtection="0"/>
    <xf numFmtId="0" fontId="2" fillId="0" borderId="2" applyNumberFormat="0" applyFill="0" applyProtection="0">
      <alignment horizontal="right"/>
    </xf>
    <xf numFmtId="0" fontId="7" fillId="0" borderId="1" applyNumberFormat="0" applyFill="0" applyProtection="0">
      <alignment horizontal="left" vertical="center" indent="1"/>
    </xf>
    <xf numFmtId="2" fontId="5" fillId="0" borderId="0" applyFont="0" applyFill="0" applyBorder="0">
      <alignment horizontal="center" vertical="center"/>
    </xf>
    <xf numFmtId="2" fontId="8" fillId="0" borderId="0" applyFill="0" applyBorder="0">
      <alignment horizontal="center" vertical="center"/>
    </xf>
    <xf numFmtId="166" fontId="6" fillId="2" borderId="1" applyNumberFormat="0" applyFont="0" applyBorder="0" applyAlignment="0">
      <alignment horizontal="center" vertical="center"/>
    </xf>
    <xf numFmtId="168" fontId="8" fillId="3" borderId="1" applyNumberFormat="0" applyFont="0" applyAlignment="0">
      <alignment horizontal="center" vertical="center"/>
    </xf>
    <xf numFmtId="14" fontId="6" fillId="0" borderId="0" applyFont="0" applyFill="0" applyBorder="0">
      <alignment horizontal="center" vertical="center"/>
    </xf>
    <xf numFmtId="167" fontId="6" fillId="0" borderId="0" applyFont="0" applyFill="0" applyBorder="0" applyAlignment="0"/>
    <xf numFmtId="0" fontId="1" fillId="0" borderId="4" applyNumberFormat="0" applyFont="0" applyAlignment="0">
      <alignment horizontal="center"/>
    </xf>
    <xf numFmtId="0" fontId="6" fillId="0" borderId="0" applyNumberFormat="0" applyFill="0" applyBorder="0" applyAlignment="0" applyProtection="0">
      <alignment horizontal="left" vertical="center"/>
    </xf>
    <xf numFmtId="0" fontId="6" fillId="0" borderId="0" applyNumberFormat="0" applyFill="0" applyBorder="0" applyAlignment="0" applyProtection="0">
      <alignment horizontal="left" vertical="center"/>
    </xf>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8" applyNumberFormat="0" applyAlignment="0" applyProtection="0"/>
    <xf numFmtId="0" fontId="13" fillId="8" borderId="9" applyNumberFormat="0" applyAlignment="0" applyProtection="0"/>
    <xf numFmtId="0" fontId="14" fillId="8" borderId="8" applyNumberFormat="0" applyAlignment="0" applyProtection="0"/>
    <xf numFmtId="0" fontId="15" fillId="0" borderId="10" applyNumberFormat="0" applyFill="0" applyAlignment="0" applyProtection="0"/>
    <xf numFmtId="0" fontId="16" fillId="9" borderId="11" applyNumberFormat="0" applyAlignment="0" applyProtection="0"/>
    <xf numFmtId="0" fontId="17" fillId="0" borderId="0" applyNumberFormat="0" applyFill="0" applyBorder="0" applyAlignment="0" applyProtection="0"/>
    <xf numFmtId="0" fontId="6" fillId="10" borderId="12" applyNumberFormat="0" applyFont="0" applyAlignment="0" applyProtection="0"/>
    <xf numFmtId="0" fontId="18" fillId="0" borderId="0" applyNumberFormat="0" applyFill="0" applyBorder="0" applyAlignment="0" applyProtection="0"/>
    <xf numFmtId="0" fontId="1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69">
    <xf numFmtId="0" fontId="0" fillId="0" borderId="0" xfId="0">
      <alignment horizontal="left" vertical="center"/>
    </xf>
    <xf numFmtId="0" fontId="4" fillId="0" borderId="0" xfId="4" applyFill="1" applyBorder="1">
      <alignment horizontal="left" vertical="center"/>
    </xf>
    <xf numFmtId="0" fontId="3" fillId="0" borderId="3" xfId="1">
      <alignment horizontal="left"/>
    </xf>
    <xf numFmtId="14" fontId="0" fillId="0" borderId="0" xfId="16" applyFont="1">
      <alignment horizontal="center" vertical="center"/>
    </xf>
    <xf numFmtId="0" fontId="4" fillId="0" borderId="0" xfId="2"/>
    <xf numFmtId="0" fontId="0" fillId="0" borderId="4" xfId="18" applyFont="1" applyAlignment="1">
      <alignment vertical="center"/>
    </xf>
    <xf numFmtId="0" fontId="4" fillId="0" borderId="0" xfId="2"/>
    <xf numFmtId="0" fontId="0" fillId="0" borderId="0" xfId="18" applyFont="1" applyBorder="1" applyAlignment="1">
      <alignment vertical="center"/>
    </xf>
    <xf numFmtId="169" fontId="0" fillId="0" borderId="0" xfId="12" applyNumberFormat="1" applyFont="1" applyBorder="1" applyAlignment="1">
      <alignment horizontal="center" vertical="center"/>
    </xf>
    <xf numFmtId="4" fontId="0" fillId="0" borderId="0" xfId="0" applyNumberFormat="1">
      <alignment horizontal="left" vertical="center"/>
    </xf>
    <xf numFmtId="4" fontId="0" fillId="0" borderId="0" xfId="12" applyNumberFormat="1" applyFont="1" applyFill="1" applyBorder="1">
      <alignment horizontal="center" vertical="center"/>
    </xf>
    <xf numFmtId="4" fontId="7" fillId="2" borderId="1" xfId="12" applyNumberFormat="1" applyFont="1" applyFill="1" applyBorder="1">
      <alignment horizontal="center" vertical="center"/>
    </xf>
    <xf numFmtId="170" fontId="0" fillId="0" borderId="0" xfId="12" applyNumberFormat="1" applyFont="1" applyFill="1" applyBorder="1">
      <alignment horizontal="center" vertical="center"/>
    </xf>
    <xf numFmtId="2" fontId="0" fillId="0" borderId="0" xfId="12" applyNumberFormat="1" applyFont="1" applyFill="1" applyBorder="1">
      <alignment horizontal="center" vertical="center"/>
    </xf>
    <xf numFmtId="2" fontId="0" fillId="0" borderId="0" xfId="12" applyNumberFormat="1" applyFont="1" applyBorder="1" applyAlignment="1">
      <alignment horizontal="center" vertical="center"/>
    </xf>
    <xf numFmtId="0" fontId="4" fillId="0" borderId="0" xfId="3" applyFill="1" applyBorder="1" applyAlignment="1">
      <alignment horizontal="center" vertical="center" wrapText="1"/>
    </xf>
    <xf numFmtId="4" fontId="4" fillId="0" borderId="0" xfId="3" applyNumberFormat="1" applyFill="1" applyBorder="1" applyAlignment="1">
      <alignment horizontal="center" vertical="center" wrapText="1"/>
    </xf>
    <xf numFmtId="0" fontId="0" fillId="0" borderId="0" xfId="0" applyAlignment="1">
      <alignment horizontal="left" vertical="center" wrapText="1"/>
    </xf>
    <xf numFmtId="0" fontId="3" fillId="0" borderId="0" xfId="1" applyBorder="1">
      <alignment horizontal="left"/>
    </xf>
    <xf numFmtId="0" fontId="7" fillId="0" borderId="15" xfId="0" applyFont="1" applyBorder="1">
      <alignment horizontal="left" vertical="center"/>
    </xf>
    <xf numFmtId="4" fontId="7" fillId="0" borderId="16" xfId="0" applyNumberFormat="1" applyFont="1" applyBorder="1" applyAlignment="1">
      <alignment horizontal="right" vertical="center"/>
    </xf>
    <xf numFmtId="10" fontId="7" fillId="0" borderId="17" xfId="9" applyNumberFormat="1" applyFont="1" applyBorder="1" applyAlignment="1">
      <alignment horizontal="right" vertical="center"/>
    </xf>
    <xf numFmtId="0" fontId="7" fillId="0" borderId="18" xfId="0" applyFont="1" applyBorder="1">
      <alignment horizontal="left" vertical="center"/>
    </xf>
    <xf numFmtId="2" fontId="7" fillId="0" borderId="0" xfId="0" applyNumberFormat="1" applyFont="1" applyBorder="1" applyAlignment="1">
      <alignment horizontal="right" vertical="center"/>
    </xf>
    <xf numFmtId="10" fontId="7" fillId="0" borderId="19" xfId="9" applyNumberFormat="1" applyFont="1" applyBorder="1" applyAlignment="1">
      <alignment horizontal="right" vertical="center"/>
    </xf>
    <xf numFmtId="0" fontId="7" fillId="0" borderId="20" xfId="0" applyFont="1" applyBorder="1">
      <alignment horizontal="left" vertical="center"/>
    </xf>
    <xf numFmtId="0" fontId="7" fillId="0" borderId="22" xfId="0" applyFont="1" applyBorder="1">
      <alignment horizontal="left" vertical="center"/>
    </xf>
    <xf numFmtId="0" fontId="0" fillId="0" borderId="4" xfId="18" applyFont="1" applyAlignment="1">
      <alignment vertical="center"/>
    </xf>
    <xf numFmtId="9" fontId="0" fillId="0" borderId="0" xfId="0" applyNumberFormat="1">
      <alignment horizontal="left" vertical="center"/>
    </xf>
    <xf numFmtId="0" fontId="2" fillId="0" borderId="2" xfId="10" applyAlignment="1">
      <alignment wrapText="1"/>
    </xf>
    <xf numFmtId="171" fontId="0" fillId="0" borderId="1" xfId="12" applyNumberFormat="1" applyFont="1" applyFill="1" applyBorder="1">
      <alignment horizontal="center" vertical="center"/>
    </xf>
    <xf numFmtId="171" fontId="0" fillId="0" borderId="0" xfId="0" applyNumberFormat="1">
      <alignment horizontal="left" vertical="center"/>
    </xf>
    <xf numFmtId="171" fontId="0" fillId="35" borderId="1" xfId="12" applyNumberFormat="1" applyFont="1" applyFill="1" applyBorder="1">
      <alignment horizontal="center" vertical="center"/>
    </xf>
    <xf numFmtId="4" fontId="0" fillId="0" borderId="4" xfId="18" applyNumberFormat="1" applyFont="1" applyAlignment="1">
      <alignment vertical="center"/>
    </xf>
    <xf numFmtId="0" fontId="7" fillId="0" borderId="16" xfId="0" applyFont="1" applyBorder="1">
      <alignment horizontal="left" vertical="center"/>
    </xf>
    <xf numFmtId="0" fontId="7" fillId="0" borderId="0" xfId="0" applyFont="1" applyBorder="1">
      <alignment horizontal="left" vertical="center"/>
    </xf>
    <xf numFmtId="0" fontId="7" fillId="0" borderId="21" xfId="0" applyFont="1" applyBorder="1">
      <alignment horizontal="left" vertical="center"/>
    </xf>
    <xf numFmtId="0" fontId="4" fillId="0" borderId="0" xfId="3" applyFill="1" applyBorder="1" applyAlignment="1">
      <alignment horizontal="center" vertical="center" textRotation="180" wrapText="1"/>
    </xf>
    <xf numFmtId="0" fontId="0" fillId="0" borderId="0" xfId="0" applyAlignment="1">
      <alignment horizontal="right" vertical="center"/>
    </xf>
    <xf numFmtId="1" fontId="0" fillId="0" borderId="1" xfId="12" applyNumberFormat="1" applyFont="1" applyFill="1" applyBorder="1">
      <alignment horizontal="center" vertical="center"/>
    </xf>
    <xf numFmtId="0" fontId="4" fillId="35" borderId="0" xfId="4" applyFill="1" applyBorder="1">
      <alignment horizontal="left" vertical="center"/>
    </xf>
    <xf numFmtId="14" fontId="0" fillId="35" borderId="0" xfId="16" applyFont="1" applyFill="1">
      <alignment horizontal="center" vertical="center"/>
    </xf>
    <xf numFmtId="171" fontId="0" fillId="35" borderId="0" xfId="12" applyNumberFormat="1" applyFont="1" applyFill="1" applyBorder="1">
      <alignment horizontal="center" vertical="center"/>
    </xf>
    <xf numFmtId="171" fontId="0" fillId="35" borderId="13" xfId="12" applyNumberFormat="1" applyFont="1" applyFill="1" applyBorder="1" applyAlignment="1">
      <alignment horizontal="center" vertical="center"/>
    </xf>
    <xf numFmtId="0" fontId="0" fillId="0" borderId="4" xfId="18" applyFont="1" applyAlignment="1">
      <alignment vertical="center"/>
    </xf>
    <xf numFmtId="0" fontId="4" fillId="0" borderId="0" xfId="2"/>
    <xf numFmtId="0" fontId="6" fillId="0" borderId="0" xfId="19">
      <alignment horizontal="left" vertical="center"/>
    </xf>
    <xf numFmtId="167" fontId="0" fillId="0" borderId="4" xfId="17" applyFont="1" applyBorder="1" applyAlignment="1">
      <alignment horizontal="left"/>
    </xf>
    <xf numFmtId="0" fontId="0" fillId="0" borderId="4" xfId="18" applyFont="1" applyAlignment="1">
      <alignment horizontal="left"/>
    </xf>
    <xf numFmtId="14" fontId="0" fillId="0" borderId="4" xfId="16" applyFont="1" applyBorder="1" applyAlignment="1">
      <alignment horizontal="center"/>
    </xf>
    <xf numFmtId="0" fontId="20" fillId="0" borderId="0" xfId="0" applyFont="1">
      <alignment horizontal="left" vertical="center"/>
    </xf>
    <xf numFmtId="0" fontId="7" fillId="36" borderId="18" xfId="0" applyFont="1" applyFill="1" applyBorder="1">
      <alignment horizontal="left" vertical="center"/>
    </xf>
    <xf numFmtId="0" fontId="7" fillId="36" borderId="0" xfId="0" applyFont="1" applyFill="1" applyBorder="1">
      <alignment horizontal="left" vertical="center"/>
    </xf>
    <xf numFmtId="4" fontId="7" fillId="36" borderId="0" xfId="0" applyNumberFormat="1" applyFont="1" applyFill="1" applyBorder="1" applyAlignment="1">
      <alignment horizontal="right" vertical="center"/>
    </xf>
    <xf numFmtId="10" fontId="7" fillId="36" borderId="19" xfId="9" applyNumberFormat="1" applyFont="1" applyFill="1" applyBorder="1" applyAlignment="1">
      <alignment horizontal="right" vertical="center"/>
    </xf>
    <xf numFmtId="2" fontId="7" fillId="0" borderId="21" xfId="0" applyNumberFormat="1" applyFont="1" applyBorder="1" applyAlignment="1">
      <alignment horizontal="right" vertical="center"/>
    </xf>
    <xf numFmtId="0" fontId="21" fillId="0" borderId="2" xfId="10" applyFont="1" applyAlignment="1">
      <alignment wrapText="1"/>
    </xf>
    <xf numFmtId="0" fontId="4" fillId="0" borderId="0" xfId="2"/>
    <xf numFmtId="0" fontId="0" fillId="0" borderId="4" xfId="18" applyFont="1" applyAlignment="1">
      <alignment vertical="center"/>
    </xf>
    <xf numFmtId="0" fontId="0" fillId="0" borderId="4" xfId="18" applyFont="1" applyAlignment="1">
      <alignment vertical="center"/>
    </xf>
    <xf numFmtId="0" fontId="2" fillId="0" borderId="2" xfId="10" applyAlignment="1">
      <alignment horizontal="left" wrapText="1"/>
    </xf>
    <xf numFmtId="0" fontId="0" fillId="0" borderId="5" xfId="18" applyFont="1" applyBorder="1" applyAlignment="1"/>
    <xf numFmtId="0" fontId="4" fillId="0" borderId="7" xfId="2" applyBorder="1"/>
    <xf numFmtId="0" fontId="0" fillId="0" borderId="6" xfId="18" applyFont="1" applyBorder="1" applyAlignment="1"/>
    <xf numFmtId="0" fontId="4" fillId="0" borderId="0" xfId="2"/>
    <xf numFmtId="9" fontId="0" fillId="0" borderId="6" xfId="18" applyNumberFormat="1" applyFont="1" applyBorder="1" applyAlignment="1">
      <alignment horizontal="left"/>
    </xf>
    <xf numFmtId="0" fontId="0" fillId="0" borderId="6" xfId="18" applyFont="1" applyBorder="1" applyAlignment="1">
      <alignment horizontal="left"/>
    </xf>
    <xf numFmtId="0" fontId="7" fillId="0" borderId="0" xfId="11" applyBorder="1" applyAlignment="1">
      <alignment horizontal="center" vertical="center"/>
    </xf>
    <xf numFmtId="0" fontId="7" fillId="0" borderId="14" xfId="11" applyBorder="1" applyAlignment="1">
      <alignment horizontal="center" vertical="center"/>
    </xf>
  </cellXfs>
  <cellStyles count="56">
    <cellStyle name="20 % - Akzent1" xfId="33" builtinId="30" customBuiltin="1"/>
    <cellStyle name="20 % - Akzent2" xfId="37" builtinId="34" customBuiltin="1"/>
    <cellStyle name="20 % - Akzent3" xfId="41" builtinId="38" customBuiltin="1"/>
    <cellStyle name="20 % - Akzent4" xfId="45" builtinId="42" customBuiltin="1"/>
    <cellStyle name="20 % - Akzent5" xfId="49" builtinId="46" customBuiltin="1"/>
    <cellStyle name="20 % - Akzent6" xfId="53" builtinId="50" customBuiltin="1"/>
    <cellStyle name="40 % - Akzent1" xfId="34" builtinId="31" customBuiltin="1"/>
    <cellStyle name="40 % - Akzent2" xfId="38" builtinId="35" customBuiltin="1"/>
    <cellStyle name="40 % - Akzent3" xfId="42" builtinId="39" customBuiltin="1"/>
    <cellStyle name="40 % - Akzent4" xfId="46" builtinId="43" customBuiltin="1"/>
    <cellStyle name="40 % - Akzent5" xfId="50" builtinId="47" customBuiltin="1"/>
    <cellStyle name="40 % - Akzent6" xfId="54" builtinId="51" customBuiltin="1"/>
    <cellStyle name="60 % - Akzent1" xfId="35" builtinId="32" customBuiltin="1"/>
    <cellStyle name="60 % - Akzent2" xfId="39" builtinId="36" customBuiltin="1"/>
    <cellStyle name="60 % - Akzent3" xfId="43" builtinId="40" customBuiltin="1"/>
    <cellStyle name="60 % - Akzent4" xfId="47" builtinId="44" customBuiltin="1"/>
    <cellStyle name="60 % - Akzent5" xfId="51" builtinId="48" customBuiltin="1"/>
    <cellStyle name="60 % - Akzent6" xfId="55" builtinId="52" customBuiltin="1"/>
    <cellStyle name="Akzent1" xfId="32" builtinId="29" customBuiltin="1"/>
    <cellStyle name="Akzent2" xfId="36" builtinId="33" customBuiltin="1"/>
    <cellStyle name="Akzent3" xfId="40" builtinId="37" customBuiltin="1"/>
    <cellStyle name="Akzent4" xfId="44" builtinId="41" customBuiltin="1"/>
    <cellStyle name="Akzent5" xfId="48" builtinId="45" customBuiltin="1"/>
    <cellStyle name="Akzent6" xfId="52" builtinId="49" customBuiltin="1"/>
    <cellStyle name="Arbeitsstunden gesamt" xfId="13" xr:uid="{00000000-0005-0000-0000-000018000000}"/>
    <cellStyle name="Ausgabe" xfId="25" builtinId="21" customBuiltin="1"/>
    <cellStyle name="Berechnung" xfId="26" builtinId="22" customBuiltin="1"/>
    <cellStyle name="Besuchter Hyperlink" xfId="20" builtinId="9" customBuiltin="1"/>
    <cellStyle name="Datum" xfId="16" xr:uid="{00000000-0005-0000-0000-00001C000000}"/>
    <cellStyle name="Dezimal [0]" xfId="6" builtinId="6" customBuiltin="1"/>
    <cellStyle name="Eingabe" xfId="24" builtinId="20" customBuiltin="1"/>
    <cellStyle name="Ergebnis" xfId="11" builtinId="25" customBuiltin="1"/>
    <cellStyle name="Erklärender Text" xfId="31" builtinId="53" customBuiltin="1"/>
    <cellStyle name="Füllung1" xfId="14" xr:uid="{00000000-0005-0000-0000-000021000000}"/>
    <cellStyle name="Füllung2" xfId="15" xr:uid="{00000000-0005-0000-0000-000022000000}"/>
    <cellStyle name="Gut" xfId="21" builtinId="26" customBuiltin="1"/>
    <cellStyle name="Komma" xfId="5" builtinId="3" customBuiltin="1"/>
    <cellStyle name="Link" xfId="19" builtinId="8" customBuiltin="1"/>
    <cellStyle name="Neutral" xfId="23" builtinId="28" customBuiltin="1"/>
    <cellStyle name="Notiz" xfId="30" builtinId="10" customBuiltin="1"/>
    <cellStyle name="Prozent" xfId="9" builtinId="5" customBuiltin="1"/>
    <cellStyle name="Schlecht" xfId="22" builtinId="27" customBuiltin="1"/>
    <cellStyle name="Standard" xfId="0" builtinId="0" customBuiltin="1"/>
    <cellStyle name="Stunden" xfId="12" xr:uid="{00000000-0005-0000-0000-00002B000000}"/>
    <cellStyle name="Telefon" xfId="17" xr:uid="{00000000-0005-0000-0000-00002C000000}"/>
    <cellStyle name="Überschrift" xfId="10" builtinId="15" customBuiltin="1"/>
    <cellStyle name="Überschrift 1" xfId="1" builtinId="16" customBuiltin="1"/>
    <cellStyle name="Überschrift 2" xfId="2" builtinId="17" customBuiltin="1"/>
    <cellStyle name="Überschrift 3" xfId="3" builtinId="18" customBuiltin="1"/>
    <cellStyle name="Überschrift 4" xfId="4" builtinId="19" customBuiltin="1"/>
    <cellStyle name="Unterer Rand" xfId="18" xr:uid="{00000000-0005-0000-0000-000032000000}"/>
    <cellStyle name="Verknüpfte Zelle" xfId="27" builtinId="24" customBuiltin="1"/>
    <cellStyle name="Währung" xfId="7" builtinId="4" customBuiltin="1"/>
    <cellStyle name="Währung [0]" xfId="8" builtinId="7" customBuiltin="1"/>
    <cellStyle name="Warnender Text" xfId="29" builtinId="11" customBuiltin="1"/>
    <cellStyle name="Zelle überprüfen" xfId="28" builtinId="23" customBuiltin="1"/>
  </cellStyles>
  <dxfs count="172">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1" formatCode="[hh]:mm"/>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1" formatCode="[hh]:mm"/>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1" formatCode="[hh]:mm"/>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tint="0.24994659260841701"/>
        <name val="Arial"/>
        <scheme val="minor"/>
      </font>
      <numFmt numFmtId="171" formatCode="[hh]:mm"/>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1" formatCode="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tint="0.24994659260841701"/>
        <name val="Arial"/>
        <scheme val="minor"/>
      </font>
      <numFmt numFmtId="2" formatCode="0.00"/>
      <fill>
        <patternFill patternType="none">
          <fgColor indexed="64"/>
          <bgColor indexed="65"/>
        </patternFill>
      </fill>
      <border outline="0">
        <left style="thin">
          <color theme="1" tint="0.34998626667073579"/>
        </left>
        <right style="thin">
          <color indexed="64"/>
        </right>
      </border>
    </dxf>
    <dxf>
      <font>
        <b val="0"/>
        <i val="0"/>
        <strike val="0"/>
        <condense val="0"/>
        <extend val="0"/>
        <outline val="0"/>
        <shadow val="0"/>
        <u val="none"/>
        <vertAlign val="baseline"/>
        <sz val="11"/>
        <color theme="1" tint="0.24994659260841701"/>
        <name val="Arial"/>
        <scheme val="minor"/>
      </font>
      <numFmt numFmtId="2" formatCode="0.00"/>
      <fill>
        <patternFill patternType="solid">
          <fgColor indexed="64"/>
          <bgColor theme="2" tint="-9.9978637043366805E-2"/>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border outline="0">
        <right style="thin">
          <color theme="1" tint="0.34998626667073579"/>
        </right>
      </border>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font>
        <b val="0"/>
        <i val="0"/>
        <strike val="0"/>
        <condense val="0"/>
        <extend val="0"/>
        <outline val="0"/>
        <shadow val="0"/>
        <u val="none"/>
        <vertAlign val="baseline"/>
        <sz val="11"/>
        <color theme="1" tint="0.24994659260841701"/>
        <name val="Arial"/>
        <scheme val="minor"/>
      </font>
      <numFmt numFmtId="170" formatCode="h:mm;@"/>
      <fill>
        <patternFill patternType="none">
          <fgColor indexed="64"/>
          <bgColor indexed="65"/>
        </patternFill>
      </fill>
    </dxf>
    <dxf>
      <numFmt numFmtId="171" formatCode="[hh]:mm"/>
      <fill>
        <patternFill patternType="solid">
          <fgColor indexed="64"/>
          <bgColor theme="2" tint="-9.9978637043366805E-2"/>
        </patternFill>
      </fill>
    </dxf>
    <dxf>
      <fill>
        <patternFill patternType="solid">
          <fgColor indexed="64"/>
          <bgColor theme="2" tint="-9.9978637043366805E-2"/>
        </patternFill>
      </fill>
    </dxf>
    <dxf>
      <fill>
        <patternFill patternType="solid">
          <fgColor indexed="64"/>
          <bgColor theme="2" tint="-9.9978637043366805E-2"/>
        </patternFill>
      </fill>
    </dxf>
    <dxf>
      <fill>
        <patternFill patternType="none">
          <fgColor indexed="64"/>
          <bgColor indexed="65"/>
        </patternFill>
      </fill>
      <alignment horizontal="center" vertical="center" textRotation="0" wrapText="1" indent="0" justifyLastLine="0" shrinkToFit="0" readingOrder="0"/>
    </dxf>
    <dxf>
      <fill>
        <patternFill>
          <bgColor theme="0" tint="-4.9989318521683403E-2"/>
        </patternFill>
      </fill>
    </dxf>
    <dxf>
      <fill>
        <patternFill>
          <bgColor theme="0"/>
        </patternFill>
      </fill>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TableStyleMedium2" defaultPivotStyle="PivotStyleLight16">
    <tableStyle name="Arbeitszeittabelle für zwei Wochen" pivot="0" count="3" xr9:uid="{00000000-0011-0000-FFFF-FFFF00000000}">
      <tableStyleElement type="wholeTable" dxfId="171"/>
      <tableStyleElement type="headerRow" dxfId="170"/>
      <tableStyleElement type="lastColumn" dxfId="16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0000000}" name="Arbeitszeittabelle34515" displayName="Arbeitszeittabelle34515" ref="B11:M42" headerRowDxfId="168" headerRowCellStyle="Überschrift 3">
  <tableColumns count="12">
    <tableColumn id="1" xr3:uid="{00000000-0010-0000-0000-000001000000}" name="Tag" totalsRowLabel="Ergebnis" dataDxfId="167"/>
    <tableColumn id="2" xr3:uid="{00000000-0010-0000-0000-000002000000}" name="Datum" dataDxfId="166">
      <calculatedColumnFormula>IF($H$3="","",C11+1)</calculatedColumnFormula>
    </tableColumn>
    <tableColumn id="3" xr3:uid="{00000000-0010-0000-0000-000003000000}" name="Soll Arbeitsstunden" dataDxfId="165">
      <calculatedColumnFormula>IF((OR(Arbeitszeittabelle34515[[#This Row],[Tag]]="Samstag",Arbeitszeittabelle34515[[#This Row],[Tag]]="Sonntag")),"",$D$9)</calculatedColumnFormula>
    </tableColumn>
    <tableColumn id="8" xr3:uid="{00000000-0010-0000-0000-000008000000}" name="Vormittag von" dataDxfId="164" dataCellStyle="Stunden"/>
    <tableColumn id="9" xr3:uid="{00000000-0010-0000-0000-000009000000}" name="Vormittag bis" dataDxfId="163" dataCellStyle="Stunden"/>
    <tableColumn id="10" xr3:uid="{00000000-0010-0000-0000-00000A000000}" name="Nachmittag von" dataDxfId="162" dataCellStyle="Stunden"/>
    <tableColumn id="11" xr3:uid="{00000000-0010-0000-0000-00000B000000}" name="Nachmittag bis" dataDxfId="161" dataCellStyle="Stunden"/>
    <tableColumn id="4" xr3:uid="{00000000-0010-0000-0000-000004000000}" name="Arbeit Ist" dataDxfId="160" dataCellStyle="Stunden">
      <calculatedColumnFormula>(F12-E12+H12-G12)</calculatedColumnFormula>
    </tableColumn>
    <tableColumn id="5" xr3:uid="{00000000-0010-0000-0000-000005000000}" name="Absenzen *" dataDxfId="159" dataCellStyle="Stunden"/>
    <tableColumn id="12" xr3:uid="{00000000-0010-0000-0000-00000C000000}" name="Grund" dataDxfId="158" dataCellStyle="Stunden"/>
    <tableColumn id="6" xr3:uid="{00000000-0010-0000-0000-000006000000}" name="Ferien und Feiertage" dataDxfId="157" dataCellStyle="Stunden"/>
    <tableColumn id="7" xr3:uid="{00000000-0010-0000-0000-000007000000}" name="Ergebnis" totalsRowFunction="sum" dataDxfId="156" dataCellStyle="Stunden">
      <calculatedColumnFormula>Arbeitszeittabelle34515[[#This Row],[Arbeit Ist]]+Arbeitszeittabelle34515[[#This Row],[Absenzen *]]+Arbeitszeittabelle34515[[#This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Arbeitszeittabelle345678910" displayName="Arbeitszeittabelle345678910" ref="B11:M41" headerRowDxfId="51" headerRowCellStyle="Überschrift 3">
  <tableColumns count="12">
    <tableColumn id="1" xr3:uid="{00000000-0010-0000-0900-000001000000}" name="Tag" totalsRowLabel="Ergebnis" dataDxfId="50"/>
    <tableColumn id="2" xr3:uid="{00000000-0010-0000-0900-000002000000}" name="Datum" dataDxfId="49">
      <calculatedColumnFormula>IF($H$3="","",C11+1)</calculatedColumnFormula>
    </tableColumn>
    <tableColumn id="3" xr3:uid="{00000000-0010-0000-0900-000003000000}" name="Soll Arbeitsstunden" dataDxfId="48">
      <calculatedColumnFormula>IF((OR(Arbeitszeittabelle345678910[[#This Row],[Tag]]="Samstag",Arbeitszeittabelle345678910[[#This Row],[Tag]]="Sonntag")),"",$D$9)</calculatedColumnFormula>
    </tableColumn>
    <tableColumn id="8" xr3:uid="{00000000-0010-0000-0900-000008000000}" name="Vormittag von" dataDxfId="47" dataCellStyle="Stunden"/>
    <tableColumn id="9" xr3:uid="{00000000-0010-0000-0900-000009000000}" name="Vormittag bis" dataDxfId="46" dataCellStyle="Stunden"/>
    <tableColumn id="10" xr3:uid="{00000000-0010-0000-0900-00000A000000}" name="Nachmittag von" dataDxfId="45" dataCellStyle="Stunden"/>
    <tableColumn id="11" xr3:uid="{00000000-0010-0000-0900-00000B000000}" name="Nachmittag bis" dataDxfId="44" dataCellStyle="Stunden"/>
    <tableColumn id="4" xr3:uid="{00000000-0010-0000-0900-000004000000}" name="Arbeit Ist" dataDxfId="43" dataCellStyle="Stunden">
      <calculatedColumnFormula>(F12-E12+H12-G12)</calculatedColumnFormula>
    </tableColumn>
    <tableColumn id="5" xr3:uid="{00000000-0010-0000-0900-000005000000}" name="Absenzen *" dataDxfId="42" dataCellStyle="Stunden"/>
    <tableColumn id="12" xr3:uid="{00000000-0010-0000-0900-00000C000000}" name="Grund" dataDxfId="41" dataCellStyle="Stunden"/>
    <tableColumn id="6" xr3:uid="{00000000-0010-0000-0900-000006000000}" name="Ferien und Feiertage" dataDxfId="40" dataCellStyle="Stunden"/>
    <tableColumn id="7" xr3:uid="{00000000-0010-0000-0900-000007000000}" name="Ergebnis" totalsRowFunction="sum" dataDxfId="39" dataCellStyle="Stunden">
      <calculatedColumnFormula>Arbeitszeittabelle345678910[[#This Row],[Arbeit Ist]]+Arbeitszeittabelle345678910[[#This Row],[Absenzen *]]+Arbeitszeittabelle345678910[[#This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Arbeitszeittabelle34567891011" displayName="Arbeitszeittabelle34567891011" ref="B11:M42" headerRowDxfId="38" headerRowCellStyle="Überschrift 3">
  <tableColumns count="12">
    <tableColumn id="1" xr3:uid="{00000000-0010-0000-0A00-000001000000}" name="Tag" totalsRowLabel="Ergebnis" dataDxfId="37"/>
    <tableColumn id="2" xr3:uid="{00000000-0010-0000-0A00-000002000000}" name="Datum" dataDxfId="36">
      <calculatedColumnFormula>IF($H$3="","",C11+1)</calculatedColumnFormula>
    </tableColumn>
    <tableColumn id="3" xr3:uid="{00000000-0010-0000-0A00-000003000000}" name="Soll Arbeitsstunden" dataDxfId="35">
      <calculatedColumnFormula>IF((OR(Arbeitszeittabelle34567891011[[#This Row],[Tag]]="Samstag",Arbeitszeittabelle34567891011[[#This Row],[Tag]]="Sonntag")),"",$D$9)</calculatedColumnFormula>
    </tableColumn>
    <tableColumn id="8" xr3:uid="{00000000-0010-0000-0A00-000008000000}" name="Vormittag von" dataDxfId="34" dataCellStyle="Stunden"/>
    <tableColumn id="9" xr3:uid="{00000000-0010-0000-0A00-000009000000}" name="Vormittag bis" dataDxfId="33" dataCellStyle="Stunden"/>
    <tableColumn id="10" xr3:uid="{00000000-0010-0000-0A00-00000A000000}" name="Nachmittag von" dataDxfId="32" dataCellStyle="Stunden"/>
    <tableColumn id="11" xr3:uid="{00000000-0010-0000-0A00-00000B000000}" name="Nachmittag bis" dataDxfId="31" dataCellStyle="Stunden"/>
    <tableColumn id="4" xr3:uid="{00000000-0010-0000-0A00-000004000000}" name="Arbeit Ist" dataDxfId="30" dataCellStyle="Stunden">
      <calculatedColumnFormula>(F12-E12+H12-G12)</calculatedColumnFormula>
    </tableColumn>
    <tableColumn id="5" xr3:uid="{00000000-0010-0000-0A00-000005000000}" name="Absenzen *" dataDxfId="29" dataCellStyle="Stunden"/>
    <tableColumn id="12" xr3:uid="{00000000-0010-0000-0A00-00000C000000}" name="Grund" dataDxfId="28" dataCellStyle="Stunden"/>
    <tableColumn id="6" xr3:uid="{00000000-0010-0000-0A00-000006000000}" name="Ferien und Feiertage" dataDxfId="27" dataCellStyle="Stunden"/>
    <tableColumn id="7" xr3:uid="{00000000-0010-0000-0A00-000007000000}" name="Ergebnis" totalsRowFunction="sum" dataDxfId="26" dataCellStyle="Stunden">
      <calculatedColumnFormula>Arbeitszeittabelle34567891011[[#This Row],[Arbeit Ist]]+Arbeitszeittabelle34567891011[[#This Row],[Absenzen *]]+Arbeitszeittabelle34567891011[[#This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Arbeitszeittabelle3456789101112" displayName="Arbeitszeittabelle3456789101112" ref="B11:M41" headerRowDxfId="25" headerRowCellStyle="Überschrift 3">
  <tableColumns count="12">
    <tableColumn id="1" xr3:uid="{00000000-0010-0000-0B00-000001000000}" name="Tag" totalsRowLabel="Ergebnis" dataDxfId="24"/>
    <tableColumn id="2" xr3:uid="{00000000-0010-0000-0B00-000002000000}" name="Datum" dataDxfId="23">
      <calculatedColumnFormula>IF($H$3="","",C11+1)</calculatedColumnFormula>
    </tableColumn>
    <tableColumn id="3" xr3:uid="{00000000-0010-0000-0B00-000003000000}" name="Soll Arbeitsstunden" dataDxfId="22">
      <calculatedColumnFormula>IF((OR(Arbeitszeittabelle3456789101112[[#This Row],[Tag]]="Samstag",Arbeitszeittabelle3456789101112[[#This Row],[Tag]]="Sonntag")),"",$D$9)</calculatedColumnFormula>
    </tableColumn>
    <tableColumn id="8" xr3:uid="{00000000-0010-0000-0B00-000008000000}" name="Vormittag von" dataDxfId="21" dataCellStyle="Stunden"/>
    <tableColumn id="9" xr3:uid="{00000000-0010-0000-0B00-000009000000}" name="Vormittag bis" dataDxfId="20" dataCellStyle="Stunden"/>
    <tableColumn id="10" xr3:uid="{00000000-0010-0000-0B00-00000A000000}" name="Nachmittag von" dataDxfId="19" dataCellStyle="Stunden"/>
    <tableColumn id="11" xr3:uid="{00000000-0010-0000-0B00-00000B000000}" name="Nachmittag bis" dataDxfId="18" dataCellStyle="Stunden"/>
    <tableColumn id="4" xr3:uid="{00000000-0010-0000-0B00-000004000000}" name="Arbeit Ist" dataDxfId="17" dataCellStyle="Stunden">
      <calculatedColumnFormula>(F12-E12+H12-G12)</calculatedColumnFormula>
    </tableColumn>
    <tableColumn id="5" xr3:uid="{00000000-0010-0000-0B00-000005000000}" name="Absenzen *" dataDxfId="16" dataCellStyle="Stunden"/>
    <tableColumn id="12" xr3:uid="{00000000-0010-0000-0B00-00000C000000}" name="Grund" dataDxfId="15" dataCellStyle="Stunden"/>
    <tableColumn id="6" xr3:uid="{00000000-0010-0000-0B00-000006000000}" name="Ferien und Feiertage" dataDxfId="14" dataCellStyle="Stunden"/>
    <tableColumn id="7" xr3:uid="{00000000-0010-0000-0B00-000007000000}" name="Ergebnis" totalsRowFunction="sum" dataDxfId="13" dataCellStyle="Stunden">
      <calculatedColumnFormula>Arbeitszeittabelle3456789101112[[#This Row],[Arbeit Ist]]+Arbeitszeittabelle3456789101112[[#This Row],[Absenzen *]]+Arbeitszeittabelle3456789101112[[#This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Arbeitszeittabelle345678910111213" displayName="Arbeitszeittabelle345678910111213" ref="B11:M42" headerRowDxfId="12" headerRowCellStyle="Überschrift 3">
  <tableColumns count="12">
    <tableColumn id="1" xr3:uid="{00000000-0010-0000-0C00-000001000000}" name="Tag" totalsRowLabel="Ergebnis" dataDxfId="11"/>
    <tableColumn id="2" xr3:uid="{00000000-0010-0000-0C00-000002000000}" name="Datum" dataDxfId="10">
      <calculatedColumnFormula>IF($H$3="","",C11+1)</calculatedColumnFormula>
    </tableColumn>
    <tableColumn id="3" xr3:uid="{00000000-0010-0000-0C00-000003000000}" name="Soll Arbeitsstunden" dataDxfId="9">
      <calculatedColumnFormula>IF((OR(Arbeitszeittabelle345678910111213[[#This Row],[Tag]]="Samstag",Arbeitszeittabelle345678910111213[[#This Row],[Tag]]="Sonntag")),"",$D$9)</calculatedColumnFormula>
    </tableColumn>
    <tableColumn id="8" xr3:uid="{00000000-0010-0000-0C00-000008000000}" name="Vormittag von" dataDxfId="8" dataCellStyle="Stunden"/>
    <tableColumn id="9" xr3:uid="{00000000-0010-0000-0C00-000009000000}" name="Vormittag bis" dataDxfId="7" dataCellStyle="Stunden"/>
    <tableColumn id="10" xr3:uid="{00000000-0010-0000-0C00-00000A000000}" name="Nachmittag von" dataDxfId="6" dataCellStyle="Stunden"/>
    <tableColumn id="11" xr3:uid="{00000000-0010-0000-0C00-00000B000000}" name="Nachmittag bis" dataDxfId="5" dataCellStyle="Stunden"/>
    <tableColumn id="4" xr3:uid="{00000000-0010-0000-0C00-000004000000}" name="Arbeit Ist" dataDxfId="4" dataCellStyle="Stunden">
      <calculatedColumnFormula>(F12-E12+H12-G12)</calculatedColumnFormula>
    </tableColumn>
    <tableColumn id="5" xr3:uid="{00000000-0010-0000-0C00-000005000000}" name="Absenzen *" dataDxfId="3" dataCellStyle="Stunden"/>
    <tableColumn id="12" xr3:uid="{00000000-0010-0000-0C00-00000C000000}" name="Grund" dataDxfId="2" dataCellStyle="Stunden"/>
    <tableColumn id="6" xr3:uid="{00000000-0010-0000-0C00-000006000000}" name="Ferien und Feiertage" dataDxfId="1" dataCellStyle="Stunden"/>
    <tableColumn id="7" xr3:uid="{00000000-0010-0000-0C00-000007000000}" name="Ergebnis" totalsRowFunction="sum" dataDxfId="0" dataCellStyle="Stunden">
      <calculatedColumnFormula>Arbeitszeittabelle345678910111213[[#This Row],[Arbeit Ist]]+Arbeitszeittabelle345678910111213[[#This Row],[Absenzen *]]+Arbeitszeittabelle345678910111213[[#This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Arbeitszeittabelle" displayName="Arbeitszeittabelle" ref="B11:M42" headerRowDxfId="155" headerRowCellStyle="Überschrift 3">
  <tableColumns count="12">
    <tableColumn id="1" xr3:uid="{00000000-0010-0000-0100-000001000000}" name="Tag" totalsRowLabel="Ergebnis" dataDxfId="154"/>
    <tableColumn id="2" xr3:uid="{00000000-0010-0000-0100-000002000000}" name="Datum" dataDxfId="153">
      <calculatedColumnFormula>IF($H$3="","",C11+1)</calculatedColumnFormula>
    </tableColumn>
    <tableColumn id="3" xr3:uid="{00000000-0010-0000-0100-000003000000}" name="Soll Arbeitsstunden" dataDxfId="152">
      <calculatedColumnFormula>$D$9</calculatedColumnFormula>
    </tableColumn>
    <tableColumn id="8" xr3:uid="{00000000-0010-0000-0100-000008000000}" name="Vormittag von" dataDxfId="151" dataCellStyle="Stunden"/>
    <tableColumn id="9" xr3:uid="{00000000-0010-0000-0100-000009000000}" name="Vormittag bis" dataDxfId="150" dataCellStyle="Stunden"/>
    <tableColumn id="10" xr3:uid="{00000000-0010-0000-0100-00000A000000}" name="Nachmittag von" dataDxfId="149" dataCellStyle="Stunden"/>
    <tableColumn id="11" xr3:uid="{00000000-0010-0000-0100-00000B000000}" name="Nachmittag bis" dataDxfId="148" dataCellStyle="Stunden"/>
    <tableColumn id="4" xr3:uid="{00000000-0010-0000-0100-000004000000}" name="Arbeit Ist" dataDxfId="147" dataCellStyle="Stunden">
      <calculatedColumnFormula>(F12-E12+H12-G12)</calculatedColumnFormula>
    </tableColumn>
    <tableColumn id="5" xr3:uid="{00000000-0010-0000-0100-000005000000}" name="Absenzen *" dataDxfId="146" dataCellStyle="Stunden"/>
    <tableColumn id="12" xr3:uid="{00000000-0010-0000-0100-00000C000000}" name="Grund" dataDxfId="145" dataCellStyle="Stunden"/>
    <tableColumn id="6" xr3:uid="{00000000-0010-0000-0100-000006000000}" name="Ferien und Feiertage" dataDxfId="144" dataCellStyle="Stunden"/>
    <tableColumn id="7" xr3:uid="{00000000-0010-0000-0100-000007000000}" name="Ergebnis" totalsRowFunction="sum" dataDxfId="143" dataCellStyle="Stunden">
      <calculatedColumnFormula>Arbeitszeittabelle[[#This Row],[Arbeit Ist]]+Arbeitszeittabelle[[#This Row],[Absenzen *]]+Arbeitszeittabelle[[#This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Arbeitszeittabelle3" displayName="Arbeitszeittabelle3" ref="B11:M40" headerRowDxfId="142" headerRowCellStyle="Überschrift 3">
  <tableColumns count="12">
    <tableColumn id="1" xr3:uid="{00000000-0010-0000-0200-000001000000}" name="Tag" totalsRowLabel="Ergebnis" dataDxfId="141"/>
    <tableColumn id="2" xr3:uid="{00000000-0010-0000-0200-000002000000}" name="Datum" dataDxfId="140">
      <calculatedColumnFormula>IF($H$3="","",C11+1)</calculatedColumnFormula>
    </tableColumn>
    <tableColumn id="3" xr3:uid="{00000000-0010-0000-0200-000003000000}" name="Soll Arbeitsstunden" dataDxfId="139">
      <calculatedColumnFormula>IF((OR(Arbeitszeittabelle3[[#This Row],[Tag]]="Samstag",Arbeitszeittabelle3[[#This Row],[Tag]]="Sonntag")),"",$D$9)</calculatedColumnFormula>
    </tableColumn>
    <tableColumn id="8" xr3:uid="{00000000-0010-0000-0200-000008000000}" name="Vormittag von" dataDxfId="138" dataCellStyle="Stunden"/>
    <tableColumn id="9" xr3:uid="{00000000-0010-0000-0200-000009000000}" name="Vormittag bis" dataDxfId="137" dataCellStyle="Stunden"/>
    <tableColumn id="10" xr3:uid="{00000000-0010-0000-0200-00000A000000}" name="Nachmittag von" dataDxfId="136" dataCellStyle="Stunden"/>
    <tableColumn id="11" xr3:uid="{00000000-0010-0000-0200-00000B000000}" name="Nachmittag bis" dataDxfId="135" dataCellStyle="Stunden"/>
    <tableColumn id="4" xr3:uid="{00000000-0010-0000-0200-000004000000}" name="Arbeit Ist" dataDxfId="134" dataCellStyle="Stunden">
      <calculatedColumnFormula>(F12-E12+H12-G12)</calculatedColumnFormula>
    </tableColumn>
    <tableColumn id="5" xr3:uid="{00000000-0010-0000-0200-000005000000}" name="Absenzen *" dataDxfId="133" dataCellStyle="Stunden"/>
    <tableColumn id="12" xr3:uid="{00000000-0010-0000-0200-00000C000000}" name="Grund" dataDxfId="132" dataCellStyle="Stunden"/>
    <tableColumn id="6" xr3:uid="{00000000-0010-0000-0200-000006000000}" name="Ferien und Feiertage" dataDxfId="131" dataCellStyle="Stunden"/>
    <tableColumn id="7" xr3:uid="{00000000-0010-0000-0200-000007000000}" name="Ergebnis" totalsRowFunction="sum" dataDxfId="130" dataCellStyle="Stunden">
      <calculatedColumnFormula>Arbeitszeittabelle3[[#This Row],[Arbeit Ist]]+Arbeitszeittabelle3[[#This Row],[Absenzen *]]+Arbeitszeittabelle3[[#This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Arbeitszeittabelle34" displayName="Arbeitszeittabelle34" ref="B11:M42" headerRowDxfId="129" headerRowCellStyle="Überschrift 3">
  <tableColumns count="12">
    <tableColumn id="1" xr3:uid="{00000000-0010-0000-0300-000001000000}" name="Tag" totalsRowLabel="Ergebnis" dataDxfId="128"/>
    <tableColumn id="2" xr3:uid="{00000000-0010-0000-0300-000002000000}" name="Datum" dataDxfId="127">
      <calculatedColumnFormula>IF($H$3="","",C11+1)</calculatedColumnFormula>
    </tableColumn>
    <tableColumn id="3" xr3:uid="{00000000-0010-0000-0300-000003000000}" name="Soll Arbeitsstunden" dataDxfId="126">
      <calculatedColumnFormula>IF((OR(Arbeitszeittabelle34[[#This Row],[Tag]]="Samstag",Arbeitszeittabelle34[[#This Row],[Tag]]="Sonntag")),"",$D$9)</calculatedColumnFormula>
    </tableColumn>
    <tableColumn id="8" xr3:uid="{00000000-0010-0000-0300-000008000000}" name="Vormittag von" dataDxfId="125" dataCellStyle="Stunden"/>
    <tableColumn id="9" xr3:uid="{00000000-0010-0000-0300-000009000000}" name="Vormittag bis" dataDxfId="124" dataCellStyle="Stunden"/>
    <tableColumn id="10" xr3:uid="{00000000-0010-0000-0300-00000A000000}" name="Nachmittag von" dataDxfId="123" dataCellStyle="Stunden"/>
    <tableColumn id="11" xr3:uid="{00000000-0010-0000-0300-00000B000000}" name="Nachmittag bis" dataDxfId="122" dataCellStyle="Stunden"/>
    <tableColumn id="4" xr3:uid="{00000000-0010-0000-0300-000004000000}" name="Arbeit Ist" dataDxfId="121" dataCellStyle="Stunden">
      <calculatedColumnFormula>(F12-E12+H12-G12)</calculatedColumnFormula>
    </tableColumn>
    <tableColumn id="5" xr3:uid="{00000000-0010-0000-0300-000005000000}" name="Absenzen *" dataDxfId="120" dataCellStyle="Stunden"/>
    <tableColumn id="12" xr3:uid="{00000000-0010-0000-0300-00000C000000}" name="Grund" dataDxfId="119" dataCellStyle="Stunden"/>
    <tableColumn id="6" xr3:uid="{00000000-0010-0000-0300-000006000000}" name="Ferien und Feiertage" dataDxfId="118" dataCellStyle="Stunden"/>
    <tableColumn id="7" xr3:uid="{00000000-0010-0000-0300-000007000000}" name="Ergebnis" totalsRowFunction="sum" dataDxfId="117" dataCellStyle="Stunden">
      <calculatedColumnFormula>Arbeitszeittabelle34[[#This Row],[Arbeit Ist]]+Arbeitszeittabelle34[[#This Row],[Absenzen *]]+Arbeitszeittabelle34[[#This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Arbeitszeittabelle345" displayName="Arbeitszeittabelle345" ref="B11:M41" headerRowDxfId="116" headerRowCellStyle="Überschrift 3">
  <tableColumns count="12">
    <tableColumn id="1" xr3:uid="{00000000-0010-0000-0400-000001000000}" name="Tag" totalsRowLabel="Ergebnis" dataDxfId="115"/>
    <tableColumn id="2" xr3:uid="{00000000-0010-0000-0400-000002000000}" name="Datum" dataDxfId="114">
      <calculatedColumnFormula>IF($H$3="","",C11+1)</calculatedColumnFormula>
    </tableColumn>
    <tableColumn id="3" xr3:uid="{00000000-0010-0000-0400-000003000000}" name="Soll Arbeitsstunden" dataDxfId="113">
      <calculatedColumnFormula>IF((OR(Arbeitszeittabelle345[[#This Row],[Tag]]="Samstag",Arbeitszeittabelle345[[#This Row],[Tag]]="Sonntag")),"",$D$9)</calculatedColumnFormula>
    </tableColumn>
    <tableColumn id="8" xr3:uid="{00000000-0010-0000-0400-000008000000}" name="Vormittag von" dataDxfId="112" dataCellStyle="Stunden"/>
    <tableColumn id="9" xr3:uid="{00000000-0010-0000-0400-000009000000}" name="Vormittag bis" dataDxfId="111" dataCellStyle="Stunden"/>
    <tableColumn id="10" xr3:uid="{00000000-0010-0000-0400-00000A000000}" name="Nachmittag von" dataDxfId="110" dataCellStyle="Stunden"/>
    <tableColumn id="11" xr3:uid="{00000000-0010-0000-0400-00000B000000}" name="Nachmittag bis" dataDxfId="109" dataCellStyle="Stunden"/>
    <tableColumn id="4" xr3:uid="{00000000-0010-0000-0400-000004000000}" name="Arbeit Ist" dataDxfId="108" dataCellStyle="Stunden">
      <calculatedColumnFormula>(F12-E12+H12-G12)</calculatedColumnFormula>
    </tableColumn>
    <tableColumn id="5" xr3:uid="{00000000-0010-0000-0400-000005000000}" name="Absenzen *" dataDxfId="107" dataCellStyle="Stunden"/>
    <tableColumn id="12" xr3:uid="{00000000-0010-0000-0400-00000C000000}" name="Grund" dataDxfId="106" dataCellStyle="Stunden"/>
    <tableColumn id="6" xr3:uid="{00000000-0010-0000-0400-000006000000}" name="Ferien und Feiertage" dataDxfId="105" dataCellStyle="Stunden"/>
    <tableColumn id="7" xr3:uid="{00000000-0010-0000-0400-000007000000}" name="Ergebnis" totalsRowFunction="sum" dataDxfId="104" dataCellStyle="Stunden">
      <calculatedColumnFormula>Arbeitszeittabelle345[[#This Row],[Arbeit Ist]]+Arbeitszeittabelle345[[#This Row],[Absenzen *]]+Arbeitszeittabelle345[[#This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Arbeitszeittabelle3456" displayName="Arbeitszeittabelle3456" ref="B11:M42" headerRowDxfId="103" headerRowCellStyle="Überschrift 3">
  <tableColumns count="12">
    <tableColumn id="1" xr3:uid="{00000000-0010-0000-0500-000001000000}" name="Tag" totalsRowLabel="Ergebnis" dataDxfId="102"/>
    <tableColumn id="2" xr3:uid="{00000000-0010-0000-0500-000002000000}" name="Datum" dataDxfId="101">
      <calculatedColumnFormula>IF($H$3="","",C11+1)</calculatedColumnFormula>
    </tableColumn>
    <tableColumn id="3" xr3:uid="{00000000-0010-0000-0500-000003000000}" name="Soll Arbeitsstunden" dataDxfId="100">
      <calculatedColumnFormula>IF((OR(Arbeitszeittabelle3456[[#This Row],[Tag]]="Samstag",Arbeitszeittabelle3456[[#This Row],[Tag]]="Sonntag")),"",$D$9)</calculatedColumnFormula>
    </tableColumn>
    <tableColumn id="8" xr3:uid="{00000000-0010-0000-0500-000008000000}" name="Vormittag von" dataDxfId="99" dataCellStyle="Stunden"/>
    <tableColumn id="9" xr3:uid="{00000000-0010-0000-0500-000009000000}" name="Vormittag bis" dataDxfId="98" dataCellStyle="Stunden"/>
    <tableColumn id="10" xr3:uid="{00000000-0010-0000-0500-00000A000000}" name="Nachmittag von" dataDxfId="97" dataCellStyle="Stunden"/>
    <tableColumn id="11" xr3:uid="{00000000-0010-0000-0500-00000B000000}" name="Nachmittag bis" dataDxfId="96" dataCellStyle="Stunden"/>
    <tableColumn id="4" xr3:uid="{00000000-0010-0000-0500-000004000000}" name="Arbeit Ist" dataDxfId="95" dataCellStyle="Stunden">
      <calculatedColumnFormula>(F12-E12+H12-G12)</calculatedColumnFormula>
    </tableColumn>
    <tableColumn id="5" xr3:uid="{00000000-0010-0000-0500-000005000000}" name="Absenzen *" dataDxfId="94" dataCellStyle="Stunden"/>
    <tableColumn id="12" xr3:uid="{00000000-0010-0000-0500-00000C000000}" name="Grund" dataDxfId="93" dataCellStyle="Stunden"/>
    <tableColumn id="6" xr3:uid="{00000000-0010-0000-0500-000006000000}" name="Ferien und Feiertage" dataDxfId="92" dataCellStyle="Stunden"/>
    <tableColumn id="7" xr3:uid="{00000000-0010-0000-0500-000007000000}" name="Ergebnis" totalsRowFunction="sum" dataDxfId="91" dataCellStyle="Stunden">
      <calculatedColumnFormula>Arbeitszeittabelle3456[[#This Row],[Arbeit Ist]]+Arbeitszeittabelle3456[[#This Row],[Absenzen *]]+Arbeitszeittabelle3456[[#This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Arbeitszeittabelle34567" displayName="Arbeitszeittabelle34567" ref="B11:M41" headerRowDxfId="90" headerRowCellStyle="Überschrift 3">
  <tableColumns count="12">
    <tableColumn id="1" xr3:uid="{00000000-0010-0000-0600-000001000000}" name="Tag" totalsRowLabel="Ergebnis" dataDxfId="89"/>
    <tableColumn id="2" xr3:uid="{00000000-0010-0000-0600-000002000000}" name="Datum" dataDxfId="88">
      <calculatedColumnFormula>IF($H$3="","",C11+1)</calculatedColumnFormula>
    </tableColumn>
    <tableColumn id="3" xr3:uid="{00000000-0010-0000-0600-000003000000}" name="Soll Arbeitsstunden" dataDxfId="87">
      <calculatedColumnFormula>IF((OR(Arbeitszeittabelle34567[[#This Row],[Tag]]="Samstag",Arbeitszeittabelle34567[[#This Row],[Tag]]="Sonntag")),"",$D$9)</calculatedColumnFormula>
    </tableColumn>
    <tableColumn id="8" xr3:uid="{00000000-0010-0000-0600-000008000000}" name="Vormittag von" dataDxfId="86" dataCellStyle="Stunden"/>
    <tableColumn id="9" xr3:uid="{00000000-0010-0000-0600-000009000000}" name="Vormittag bis" dataDxfId="85" dataCellStyle="Stunden"/>
    <tableColumn id="10" xr3:uid="{00000000-0010-0000-0600-00000A000000}" name="Nachmittag von" dataDxfId="84" dataCellStyle="Stunden"/>
    <tableColumn id="11" xr3:uid="{00000000-0010-0000-0600-00000B000000}" name="Nachmittag bis" dataDxfId="83" dataCellStyle="Stunden"/>
    <tableColumn id="4" xr3:uid="{00000000-0010-0000-0600-000004000000}" name="Arbeit Ist" dataDxfId="82" dataCellStyle="Stunden">
      <calculatedColumnFormula>(F12-E12+H12-G12)</calculatedColumnFormula>
    </tableColumn>
    <tableColumn id="5" xr3:uid="{00000000-0010-0000-0600-000005000000}" name="Absenzen *" dataDxfId="81" dataCellStyle="Stunden"/>
    <tableColumn id="12" xr3:uid="{00000000-0010-0000-0600-00000C000000}" name="Grund" dataDxfId="80" dataCellStyle="Stunden"/>
    <tableColumn id="6" xr3:uid="{00000000-0010-0000-0600-000006000000}" name="Ferien und Feiertage" dataDxfId="79" dataCellStyle="Stunden"/>
    <tableColumn id="7" xr3:uid="{00000000-0010-0000-0600-000007000000}" name="Ergebnis" totalsRowFunction="sum" dataDxfId="78" dataCellStyle="Stunden">
      <calculatedColumnFormula>Arbeitszeittabelle34567[[#This Row],[Arbeit Ist]]+Arbeitszeittabelle34567[[#This Row],[Absenzen *]]+Arbeitszeittabelle34567[[#This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Arbeitszeittabelle345678" displayName="Arbeitszeittabelle345678" ref="B11:M42" headerRowDxfId="77" headerRowCellStyle="Überschrift 3">
  <tableColumns count="12">
    <tableColumn id="1" xr3:uid="{00000000-0010-0000-0700-000001000000}" name="Tag" totalsRowLabel="Ergebnis" dataDxfId="76"/>
    <tableColumn id="2" xr3:uid="{00000000-0010-0000-0700-000002000000}" name="Datum" dataDxfId="75">
      <calculatedColumnFormula>IF($H$3="","",C11+1)</calculatedColumnFormula>
    </tableColumn>
    <tableColumn id="3" xr3:uid="{00000000-0010-0000-0700-000003000000}" name="Soll Arbeitsstunden" dataDxfId="74">
      <calculatedColumnFormula>IF((OR(Arbeitszeittabelle345678[[#This Row],[Tag]]="Samstag",Arbeitszeittabelle345678[[#This Row],[Tag]]="Sonntag")),"",$D$9)</calculatedColumnFormula>
    </tableColumn>
    <tableColumn id="8" xr3:uid="{00000000-0010-0000-0700-000008000000}" name="Vormittag von" dataDxfId="73" dataCellStyle="Stunden"/>
    <tableColumn id="9" xr3:uid="{00000000-0010-0000-0700-000009000000}" name="Vormittag bis" dataDxfId="72" dataCellStyle="Stunden"/>
    <tableColumn id="10" xr3:uid="{00000000-0010-0000-0700-00000A000000}" name="Nachmittag von" dataDxfId="71" dataCellStyle="Stunden"/>
    <tableColumn id="11" xr3:uid="{00000000-0010-0000-0700-00000B000000}" name="Nachmittag bis" dataDxfId="70" dataCellStyle="Stunden"/>
    <tableColumn id="4" xr3:uid="{00000000-0010-0000-0700-000004000000}" name="Arbeit Ist" dataDxfId="69" dataCellStyle="Stunden">
      <calculatedColumnFormula>(F12-E12+H12-G12)</calculatedColumnFormula>
    </tableColumn>
    <tableColumn id="5" xr3:uid="{00000000-0010-0000-0700-000005000000}" name="Absenzen *" dataDxfId="68" dataCellStyle="Stunden"/>
    <tableColumn id="12" xr3:uid="{00000000-0010-0000-0700-00000C000000}" name="Grund" dataDxfId="67" dataCellStyle="Stunden"/>
    <tableColumn id="6" xr3:uid="{00000000-0010-0000-0700-000006000000}" name="Ferien und Feiertage" dataDxfId="66" dataCellStyle="Stunden"/>
    <tableColumn id="7" xr3:uid="{00000000-0010-0000-0700-000007000000}" name="Ergebnis" totalsRowFunction="sum" dataDxfId="65" dataCellStyle="Stunden">
      <calculatedColumnFormula>Arbeitszeittabelle345678[[#This Row],[Arbeit Ist]]+Arbeitszeittabelle345678[[#This Row],[Absenzen *]]+Arbeitszeittabelle345678[[#This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Arbeitszeittabelle3456789" displayName="Arbeitszeittabelle3456789" ref="B11:M42" headerRowDxfId="64" headerRowCellStyle="Überschrift 3">
  <tableColumns count="12">
    <tableColumn id="1" xr3:uid="{00000000-0010-0000-0800-000001000000}" name="Tag" totalsRowLabel="Ergebnis" dataDxfId="63"/>
    <tableColumn id="2" xr3:uid="{00000000-0010-0000-0800-000002000000}" name="Datum" dataDxfId="62">
      <calculatedColumnFormula>IF($H$3="","",C11+1)</calculatedColumnFormula>
    </tableColumn>
    <tableColumn id="3" xr3:uid="{00000000-0010-0000-0800-000003000000}" name="Soll Arbeitsstunden" dataDxfId="61">
      <calculatedColumnFormula>IF((OR(Arbeitszeittabelle3456789[[#This Row],[Tag]]="Samstag",Arbeitszeittabelle3456789[[#This Row],[Tag]]="Sonntag")),"",$D$9)</calculatedColumnFormula>
    </tableColumn>
    <tableColumn id="8" xr3:uid="{00000000-0010-0000-0800-000008000000}" name="Vormittag von" dataDxfId="60" dataCellStyle="Stunden"/>
    <tableColumn id="9" xr3:uid="{00000000-0010-0000-0800-000009000000}" name="Vormittag bis" dataDxfId="59" dataCellStyle="Stunden"/>
    <tableColumn id="10" xr3:uid="{00000000-0010-0000-0800-00000A000000}" name="Nachmittag von" dataDxfId="58" dataCellStyle="Stunden"/>
    <tableColumn id="11" xr3:uid="{00000000-0010-0000-0800-00000B000000}" name="Nachmittag bis" dataDxfId="57" dataCellStyle="Stunden"/>
    <tableColumn id="4" xr3:uid="{00000000-0010-0000-0800-000004000000}" name="Arbeit Ist" dataDxfId="56" dataCellStyle="Stunden">
      <calculatedColumnFormula>(F12-E12+H12-G12)</calculatedColumnFormula>
    </tableColumn>
    <tableColumn id="5" xr3:uid="{00000000-0010-0000-0800-000005000000}" name="Absenzen *" dataDxfId="55" dataCellStyle="Stunden"/>
    <tableColumn id="12" xr3:uid="{00000000-0010-0000-0800-00000C000000}" name="Grund" dataDxfId="54" dataCellStyle="Stunden"/>
    <tableColumn id="6" xr3:uid="{00000000-0010-0000-0800-000006000000}" name="Ferien und Feiertage" dataDxfId="53" dataCellStyle="Stunden"/>
    <tableColumn id="7" xr3:uid="{00000000-0010-0000-0800-000007000000}" name="Ergebnis" totalsRowFunction="sum" dataDxfId="52" dataCellStyle="Stunden">
      <calculatedColumnFormula>Arbeitszeittabelle3456789[[#This Row],[Arbeit Ist]]+Arbeitszeittabelle3456789[[#This Row],[Absenzen *]]+Arbeitszeittabelle3456789[[#This Row],[Ferien und Feiertage]]</calculatedColumnFormula>
    </tableColumn>
  </tableColumns>
  <tableStyleInfo name="Arbeitszeittabelle für zwei Wochen" showFirstColumn="0" showLastColumn="1" showRowStripes="1" showColumnStripes="0"/>
  <extLst>
    <ext xmlns:x14="http://schemas.microsoft.com/office/spreadsheetml/2009/9/main" uri="{504A1905-F514-4f6f-8877-14C23A59335A}">
      <x14:table altTextSummary="Geben Sie den Tag, das Datum sowie die Stunden für Regel- und Überstunden, Krankheit und Urlaub ein. Die Summe der Stunden und die Summe des Gehalts werden automatisch berechnet."/>
    </ext>
  </extLst>
</table>
</file>

<file path=xl/theme/theme1.xml><?xml version="1.0" encoding="utf-8"?>
<a:theme xmlns:a="http://schemas.openxmlformats.org/drawingml/2006/main" name="Office Theme">
  <a:themeElements>
    <a:clrScheme name="Biweekly time sheet">
      <a:dk1>
        <a:srgbClr val="000000"/>
      </a:dk1>
      <a:lt1>
        <a:srgbClr val="FFFFFF"/>
      </a:lt1>
      <a:dk2>
        <a:srgbClr val="01242F"/>
      </a:dk2>
      <a:lt2>
        <a:srgbClr val="EFEFEF"/>
      </a:lt2>
      <a:accent1>
        <a:srgbClr val="009B7A"/>
      </a:accent1>
      <a:accent2>
        <a:srgbClr val="80AF17"/>
      </a:accent2>
      <a:accent3>
        <a:srgbClr val="D95226"/>
      </a:accent3>
      <a:accent4>
        <a:srgbClr val="DDB300"/>
      </a:accent4>
      <a:accent5>
        <a:srgbClr val="068FBD"/>
      </a:accent5>
      <a:accent6>
        <a:srgbClr val="9F218B"/>
      </a:accent6>
      <a:hlink>
        <a:srgbClr val="068FBD"/>
      </a:hlink>
      <a:folHlink>
        <a:srgbClr val="9F218B"/>
      </a:folHlink>
    </a:clrScheme>
    <a:fontScheme name="Biweekly time sheet">
      <a:majorFont>
        <a:latin typeface="Tahom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ns.muser@mueller.ch"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22"/>
  <sheetViews>
    <sheetView workbookViewId="0">
      <selection activeCell="A40" sqref="A40"/>
    </sheetView>
  </sheetViews>
  <sheetFormatPr baseColWidth="10" defaultRowHeight="14.25" x14ac:dyDescent="0.2"/>
  <cols>
    <col min="1" max="1" width="28.625" customWidth="1"/>
  </cols>
  <sheetData>
    <row r="1" spans="1:3" s="50" customFormat="1" ht="18" x14ac:dyDescent="0.2">
      <c r="A1" s="50" t="s">
        <v>32</v>
      </c>
    </row>
    <row r="4" spans="1:3" x14ac:dyDescent="0.2">
      <c r="A4" t="s">
        <v>70</v>
      </c>
      <c r="B4" t="s">
        <v>69</v>
      </c>
    </row>
    <row r="6" spans="1:3" x14ac:dyDescent="0.2">
      <c r="A6" t="s">
        <v>33</v>
      </c>
      <c r="B6" t="s">
        <v>38</v>
      </c>
    </row>
    <row r="8" spans="1:3" x14ac:dyDescent="0.2">
      <c r="A8" t="s">
        <v>34</v>
      </c>
      <c r="B8" t="s">
        <v>39</v>
      </c>
    </row>
    <row r="10" spans="1:3" x14ac:dyDescent="0.2">
      <c r="A10" t="s">
        <v>35</v>
      </c>
      <c r="B10" t="s">
        <v>59</v>
      </c>
    </row>
    <row r="12" spans="1:3" x14ac:dyDescent="0.2">
      <c r="A12" t="s">
        <v>40</v>
      </c>
      <c r="B12" t="s">
        <v>41</v>
      </c>
    </row>
    <row r="15" spans="1:3" x14ac:dyDescent="0.2">
      <c r="A15" t="s">
        <v>36</v>
      </c>
      <c r="B15" s="31">
        <v>1.6666666666666667</v>
      </c>
      <c r="C15" t="s">
        <v>58</v>
      </c>
    </row>
    <row r="17" spans="1:2" x14ac:dyDescent="0.2">
      <c r="A17" t="s">
        <v>37</v>
      </c>
      <c r="B17" s="28">
        <v>0.6</v>
      </c>
    </row>
    <row r="20" spans="1:2" x14ac:dyDescent="0.2">
      <c r="A20" t="s">
        <v>60</v>
      </c>
      <c r="B20" t="s">
        <v>61</v>
      </c>
    </row>
    <row r="22" spans="1:2" x14ac:dyDescent="0.2">
      <c r="A22" t="s">
        <v>62</v>
      </c>
      <c r="B22" s="46" t="s">
        <v>63</v>
      </c>
    </row>
  </sheetData>
  <hyperlinks>
    <hyperlink ref="B22" r:id="rId1" xr:uid="{00000000-0004-0000-0000-000000000000}"/>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57"/>
  <sheetViews>
    <sheetView showGridLines="0"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3" ht="42" customHeight="1" thickBot="1" x14ac:dyDescent="0.35">
      <c r="B1" s="60" t="s">
        <v>43</v>
      </c>
      <c r="C1" s="60"/>
      <c r="D1" s="60"/>
      <c r="E1" s="29" t="s">
        <v>78</v>
      </c>
      <c r="F1" s="29">
        <v>2020</v>
      </c>
      <c r="G1" s="29"/>
      <c r="H1" s="29"/>
      <c r="I1" s="29"/>
      <c r="J1" s="29"/>
      <c r="K1" s="29"/>
      <c r="L1" s="29"/>
      <c r="M1" s="29"/>
    </row>
    <row r="2" spans="2:13" ht="42" customHeight="1" thickTop="1" thickBot="1" x14ac:dyDescent="0.3">
      <c r="B2" s="2" t="str">
        <f>Stamm!B4</f>
        <v>Meister AG</v>
      </c>
      <c r="C2" s="2"/>
      <c r="D2" s="2"/>
      <c r="E2" s="2"/>
      <c r="F2" s="2"/>
      <c r="G2" s="2"/>
      <c r="H2" s="2"/>
      <c r="I2" s="2"/>
      <c r="J2" s="18"/>
      <c r="K2" s="18"/>
      <c r="L2" s="18"/>
      <c r="M2" s="18"/>
    </row>
    <row r="3" spans="2:13" ht="30" customHeight="1" thickTop="1" x14ac:dyDescent="0.2">
      <c r="B3" s="45" t="s">
        <v>1</v>
      </c>
      <c r="C3" s="61" t="str">
        <f>Stamm!B6</f>
        <v>Muster Hans</v>
      </c>
      <c r="D3" s="61"/>
      <c r="E3" s="7"/>
      <c r="F3" s="62" t="s">
        <v>14</v>
      </c>
      <c r="G3" s="62"/>
      <c r="H3" s="49">
        <v>44044</v>
      </c>
      <c r="J3" s="19" t="s">
        <v>25</v>
      </c>
      <c r="K3" s="34"/>
      <c r="L3" s="20">
        <f>D44</f>
        <v>100.80000000000003</v>
      </c>
      <c r="M3" s="21">
        <v>1</v>
      </c>
    </row>
    <row r="4" spans="2:13" ht="30" customHeight="1" x14ac:dyDescent="0.2">
      <c r="B4" s="45" t="s">
        <v>0</v>
      </c>
      <c r="C4" s="63" t="str">
        <f>Stamm!B8</f>
        <v>Boden 15</v>
      </c>
      <c r="D4" s="63"/>
      <c r="E4" s="7"/>
      <c r="F4" s="64" t="s">
        <v>15</v>
      </c>
      <c r="G4" s="64"/>
      <c r="H4" s="49">
        <v>44074</v>
      </c>
      <c r="J4" s="22" t="s">
        <v>26</v>
      </c>
      <c r="K4" s="35"/>
      <c r="L4" s="23">
        <f>I44</f>
        <v>0</v>
      </c>
      <c r="M4" s="24">
        <f>L4/L3</f>
        <v>0</v>
      </c>
    </row>
    <row r="5" spans="2:13" ht="30" customHeight="1" x14ac:dyDescent="0.2">
      <c r="B5" s="45" t="s">
        <v>19</v>
      </c>
      <c r="C5" s="63" t="str">
        <f>Stamm!B10</f>
        <v>8406 Winterthur</v>
      </c>
      <c r="D5" s="63"/>
      <c r="E5" s="7"/>
      <c r="J5" s="22" t="s">
        <v>27</v>
      </c>
      <c r="K5" s="35"/>
      <c r="L5" s="23">
        <f>(J44+L44)</f>
        <v>0</v>
      </c>
      <c r="M5" s="24">
        <f>L5/L3</f>
        <v>0</v>
      </c>
    </row>
    <row r="6" spans="2:13" ht="30" customHeight="1" x14ac:dyDescent="0.2">
      <c r="B6" s="45" t="s">
        <v>2</v>
      </c>
      <c r="C6" s="63" t="str">
        <f>Stamm!B12</f>
        <v>Meister Müller</v>
      </c>
      <c r="D6" s="63"/>
      <c r="E6" s="7"/>
      <c r="F6" s="64" t="s">
        <v>16</v>
      </c>
      <c r="G6" s="64"/>
      <c r="H6" s="47" t="str">
        <f>Stamm!B20</f>
        <v>079 222 22 22</v>
      </c>
      <c r="J6" s="51" t="s">
        <v>28</v>
      </c>
      <c r="K6" s="52"/>
      <c r="L6" s="53">
        <f>L3-L4-L5</f>
        <v>100.80000000000003</v>
      </c>
      <c r="M6" s="54">
        <f>L6/L3</f>
        <v>1</v>
      </c>
    </row>
    <row r="7" spans="2:13" ht="30" customHeight="1" thickBot="1" x14ac:dyDescent="0.25">
      <c r="B7" s="45" t="s">
        <v>42</v>
      </c>
      <c r="C7" s="65">
        <f>Stamm!B17</f>
        <v>0.6</v>
      </c>
      <c r="D7" s="66"/>
      <c r="E7" s="7"/>
      <c r="F7" s="64" t="s">
        <v>17</v>
      </c>
      <c r="G7" s="64"/>
      <c r="H7" s="48" t="str">
        <f>Stamm!B22</f>
        <v>hans.muser@mueller.ch</v>
      </c>
      <c r="J7" s="25" t="s">
        <v>29</v>
      </c>
      <c r="K7" s="36"/>
      <c r="L7" s="55">
        <f>IF(L6&lt;0,-L6,0)</f>
        <v>0</v>
      </c>
      <c r="M7" s="26"/>
    </row>
    <row r="8" spans="2:13" ht="15" customHeight="1" x14ac:dyDescent="0.2"/>
    <row r="9" spans="2:13" ht="15" customHeight="1" x14ac:dyDescent="0.2">
      <c r="B9" s="45" t="s">
        <v>55</v>
      </c>
      <c r="D9" s="43">
        <f>Stamm!B15*Stamm!B17/5</f>
        <v>0.2</v>
      </c>
      <c r="E9" s="14"/>
      <c r="F9" s="8"/>
      <c r="G9" s="8"/>
      <c r="H9" s="8"/>
    </row>
    <row r="10" spans="2:13" ht="15" customHeight="1" x14ac:dyDescent="0.2">
      <c r="D10" s="9"/>
    </row>
    <row r="11" spans="2:13"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3" ht="30" customHeight="1" x14ac:dyDescent="0.2">
      <c r="B12" s="40" t="s">
        <v>9</v>
      </c>
      <c r="C12" s="41">
        <f>IFERROR(IF(H3="","",H3),"")</f>
        <v>44044</v>
      </c>
      <c r="D12" s="42" t="str">
        <f>IF((OR(Arbeitszeittabelle3456789[[#This Row],[Tag]]="Samstag",Arbeitszeittabelle3456789[[#This Row],[Tag]]="Sonntag")),"",$D$9)</f>
        <v/>
      </c>
      <c r="E12" s="12"/>
      <c r="F12" s="12"/>
      <c r="G12" s="12"/>
      <c r="H12" s="12"/>
      <c r="I12" s="43">
        <f t="shared" ref="I12:I42" si="0">(F12-E12+H12-G12)</f>
        <v>0</v>
      </c>
      <c r="J12" s="30"/>
      <c r="K12" s="39"/>
      <c r="L12" s="30"/>
      <c r="M12" s="32">
        <f>Arbeitszeittabelle3456789[[#This Row],[Arbeit Ist]]+Arbeitszeittabelle3456789[[#This Row],[Absenzen *]]+Arbeitszeittabelle3456789[[#This Row],[Ferien und Feiertage]]</f>
        <v>0</v>
      </c>
    </row>
    <row r="13" spans="2:13" ht="30" customHeight="1" x14ac:dyDescent="0.2">
      <c r="B13" s="40" t="s">
        <v>10</v>
      </c>
      <c r="C13" s="41">
        <f>IF($H$3="","",C12+1)</f>
        <v>44045</v>
      </c>
      <c r="D13" s="42" t="str">
        <f>IF((OR(Arbeitszeittabelle3456789[[#This Row],[Tag]]="Samstag",Arbeitszeittabelle3456789[[#This Row],[Tag]]="Sonntag")),"",$D$9)</f>
        <v/>
      </c>
      <c r="E13" s="12"/>
      <c r="F13" s="12"/>
      <c r="G13" s="12"/>
      <c r="H13" s="12"/>
      <c r="I13" s="43">
        <f t="shared" si="0"/>
        <v>0</v>
      </c>
      <c r="J13" s="30"/>
      <c r="K13" s="39"/>
      <c r="L13" s="30"/>
      <c r="M13" s="32">
        <f>Arbeitszeittabelle3456789[[#This Row],[Arbeit Ist]]+Arbeitszeittabelle3456789[[#This Row],[Absenzen *]]+Arbeitszeittabelle3456789[[#This Row],[Ferien und Feiertage]]</f>
        <v>0</v>
      </c>
    </row>
    <row r="14" spans="2:13" ht="30" customHeight="1" x14ac:dyDescent="0.2">
      <c r="B14" s="40" t="s">
        <v>4</v>
      </c>
      <c r="C14" s="41">
        <f t="shared" ref="C14:C42" si="1">IF($H$3="","",C13+1)</f>
        <v>44046</v>
      </c>
      <c r="D14" s="42">
        <f>IF((OR(Arbeitszeittabelle3456789[[#This Row],[Tag]]="Samstag",Arbeitszeittabelle3456789[[#This Row],[Tag]]="Sonntag")),"",$D$9)</f>
        <v>0.2</v>
      </c>
      <c r="E14" s="12"/>
      <c r="F14" s="12"/>
      <c r="G14" s="12"/>
      <c r="H14" s="12"/>
      <c r="I14" s="43">
        <f t="shared" si="0"/>
        <v>0</v>
      </c>
      <c r="J14" s="30"/>
      <c r="K14" s="39"/>
      <c r="L14" s="30"/>
      <c r="M14" s="32">
        <f>Arbeitszeittabelle3456789[[#This Row],[Arbeit Ist]]+Arbeitszeittabelle3456789[[#This Row],[Absenzen *]]+Arbeitszeittabelle3456789[[#This Row],[Ferien und Feiertage]]</f>
        <v>0</v>
      </c>
    </row>
    <row r="15" spans="2:13" ht="30" customHeight="1" x14ac:dyDescent="0.2">
      <c r="B15" s="40" t="s">
        <v>5</v>
      </c>
      <c r="C15" s="41">
        <f t="shared" si="1"/>
        <v>44047</v>
      </c>
      <c r="D15" s="42">
        <f>IF((OR(Arbeitszeittabelle3456789[[#This Row],[Tag]]="Samstag",Arbeitszeittabelle3456789[[#This Row],[Tag]]="Sonntag")),"",$D$9)</f>
        <v>0.2</v>
      </c>
      <c r="E15" s="12"/>
      <c r="F15" s="12"/>
      <c r="G15" s="12"/>
      <c r="H15" s="12"/>
      <c r="I15" s="43">
        <f t="shared" si="0"/>
        <v>0</v>
      </c>
      <c r="J15" s="30"/>
      <c r="K15" s="39"/>
      <c r="L15" s="30"/>
      <c r="M15" s="32">
        <f>Arbeitszeittabelle3456789[[#This Row],[Arbeit Ist]]+Arbeitszeittabelle3456789[[#This Row],[Absenzen *]]+Arbeitszeittabelle3456789[[#This Row],[Ferien und Feiertage]]</f>
        <v>0</v>
      </c>
    </row>
    <row r="16" spans="2:13" ht="30" customHeight="1" x14ac:dyDescent="0.2">
      <c r="B16" s="40" t="s">
        <v>6</v>
      </c>
      <c r="C16" s="41">
        <f t="shared" si="1"/>
        <v>44048</v>
      </c>
      <c r="D16" s="42">
        <f>IF((OR(Arbeitszeittabelle3456789[[#This Row],[Tag]]="Samstag",Arbeitszeittabelle3456789[[#This Row],[Tag]]="Sonntag")),"",$D$9)</f>
        <v>0.2</v>
      </c>
      <c r="E16" s="12"/>
      <c r="F16" s="12"/>
      <c r="G16" s="12"/>
      <c r="H16" s="12"/>
      <c r="I16" s="43">
        <f t="shared" si="0"/>
        <v>0</v>
      </c>
      <c r="J16" s="30"/>
      <c r="K16" s="39"/>
      <c r="L16" s="30"/>
      <c r="M16" s="32">
        <f>Arbeitszeittabelle3456789[[#This Row],[Arbeit Ist]]+Arbeitszeittabelle3456789[[#This Row],[Absenzen *]]+Arbeitszeittabelle3456789[[#This Row],[Ferien und Feiertage]]</f>
        <v>0</v>
      </c>
    </row>
    <row r="17" spans="2:13" ht="30" customHeight="1" x14ac:dyDescent="0.2">
      <c r="B17" s="40" t="s">
        <v>7</v>
      </c>
      <c r="C17" s="41">
        <f t="shared" si="1"/>
        <v>44049</v>
      </c>
      <c r="D17" s="42">
        <f>IF((OR(Arbeitszeittabelle3456789[[#This Row],[Tag]]="Samstag",Arbeitszeittabelle3456789[[#This Row],[Tag]]="Sonntag")),"",$D$9)</f>
        <v>0.2</v>
      </c>
      <c r="E17" s="12"/>
      <c r="F17" s="12"/>
      <c r="G17" s="12"/>
      <c r="H17" s="12"/>
      <c r="I17" s="43">
        <f t="shared" si="0"/>
        <v>0</v>
      </c>
      <c r="J17" s="30"/>
      <c r="K17" s="39"/>
      <c r="L17" s="30"/>
      <c r="M17" s="32">
        <f>Arbeitszeittabelle3456789[[#This Row],[Arbeit Ist]]+Arbeitszeittabelle3456789[[#This Row],[Absenzen *]]+Arbeitszeittabelle3456789[[#This Row],[Ferien und Feiertage]]</f>
        <v>0</v>
      </c>
    </row>
    <row r="18" spans="2:13" ht="30" customHeight="1" x14ac:dyDescent="0.2">
      <c r="B18" s="40" t="s">
        <v>8</v>
      </c>
      <c r="C18" s="41">
        <f t="shared" si="1"/>
        <v>44050</v>
      </c>
      <c r="D18" s="42">
        <f>IF((OR(Arbeitszeittabelle3456789[[#This Row],[Tag]]="Samstag",Arbeitszeittabelle3456789[[#This Row],[Tag]]="Sonntag")),"",$D$9)</f>
        <v>0.2</v>
      </c>
      <c r="E18" s="12"/>
      <c r="F18" s="12"/>
      <c r="G18" s="12"/>
      <c r="H18" s="12"/>
      <c r="I18" s="43">
        <f t="shared" si="0"/>
        <v>0</v>
      </c>
      <c r="J18" s="30"/>
      <c r="K18" s="39"/>
      <c r="L18" s="30"/>
      <c r="M18" s="32">
        <f>Arbeitszeittabelle3456789[[#This Row],[Arbeit Ist]]+Arbeitszeittabelle3456789[[#This Row],[Absenzen *]]+Arbeitszeittabelle3456789[[#This Row],[Ferien und Feiertage]]</f>
        <v>0</v>
      </c>
    </row>
    <row r="19" spans="2:13" ht="30" customHeight="1" x14ac:dyDescent="0.2">
      <c r="B19" s="40" t="s">
        <v>9</v>
      </c>
      <c r="C19" s="41">
        <f t="shared" si="1"/>
        <v>44051</v>
      </c>
      <c r="D19" s="42" t="str">
        <f>IF((OR(Arbeitszeittabelle3456789[[#This Row],[Tag]]="Samstag",Arbeitszeittabelle3456789[[#This Row],[Tag]]="Sonntag")),"",$D$9)</f>
        <v/>
      </c>
      <c r="E19" s="12"/>
      <c r="F19" s="12"/>
      <c r="G19" s="12"/>
      <c r="H19" s="12"/>
      <c r="I19" s="43">
        <f t="shared" si="0"/>
        <v>0</v>
      </c>
      <c r="J19" s="30"/>
      <c r="K19" s="39"/>
      <c r="L19" s="30"/>
      <c r="M19" s="32">
        <f>Arbeitszeittabelle3456789[[#This Row],[Arbeit Ist]]+Arbeitszeittabelle3456789[[#This Row],[Absenzen *]]+Arbeitszeittabelle3456789[[#This Row],[Ferien und Feiertage]]</f>
        <v>0</v>
      </c>
    </row>
    <row r="20" spans="2:13" ht="30" customHeight="1" x14ac:dyDescent="0.2">
      <c r="B20" s="40" t="s">
        <v>10</v>
      </c>
      <c r="C20" s="41">
        <f t="shared" si="1"/>
        <v>44052</v>
      </c>
      <c r="D20" s="42" t="str">
        <f>IF((OR(Arbeitszeittabelle3456789[[#This Row],[Tag]]="Samstag",Arbeitszeittabelle3456789[[#This Row],[Tag]]="Sonntag")),"",$D$9)</f>
        <v/>
      </c>
      <c r="E20" s="12"/>
      <c r="F20" s="12"/>
      <c r="G20" s="12"/>
      <c r="H20" s="12"/>
      <c r="I20" s="43">
        <f t="shared" si="0"/>
        <v>0</v>
      </c>
      <c r="J20" s="30"/>
      <c r="K20" s="39"/>
      <c r="L20" s="30"/>
      <c r="M20" s="32">
        <f>Arbeitszeittabelle3456789[[#This Row],[Arbeit Ist]]+Arbeitszeittabelle3456789[[#This Row],[Absenzen *]]+Arbeitszeittabelle3456789[[#This Row],[Ferien und Feiertage]]</f>
        <v>0</v>
      </c>
    </row>
    <row r="21" spans="2:13" ht="30" customHeight="1" x14ac:dyDescent="0.2">
      <c r="B21" s="40" t="s">
        <v>4</v>
      </c>
      <c r="C21" s="41">
        <f t="shared" si="1"/>
        <v>44053</v>
      </c>
      <c r="D21" s="42">
        <f>IF((OR(Arbeitszeittabelle3456789[[#This Row],[Tag]]="Samstag",Arbeitszeittabelle3456789[[#This Row],[Tag]]="Sonntag")),"",$D$9)</f>
        <v>0.2</v>
      </c>
      <c r="E21" s="12"/>
      <c r="F21" s="12"/>
      <c r="G21" s="12"/>
      <c r="H21" s="12"/>
      <c r="I21" s="43">
        <f t="shared" si="0"/>
        <v>0</v>
      </c>
      <c r="J21" s="30"/>
      <c r="K21" s="39"/>
      <c r="L21" s="30"/>
      <c r="M21" s="32">
        <f>Arbeitszeittabelle3456789[[#This Row],[Arbeit Ist]]+Arbeitszeittabelle3456789[[#This Row],[Absenzen *]]+Arbeitszeittabelle3456789[[#This Row],[Ferien und Feiertage]]</f>
        <v>0</v>
      </c>
    </row>
    <row r="22" spans="2:13" ht="30" customHeight="1" x14ac:dyDescent="0.2">
      <c r="B22" s="40" t="s">
        <v>5</v>
      </c>
      <c r="C22" s="41">
        <f t="shared" si="1"/>
        <v>44054</v>
      </c>
      <c r="D22" s="42">
        <f>IF((OR(Arbeitszeittabelle3456789[[#This Row],[Tag]]="Samstag",Arbeitszeittabelle3456789[[#This Row],[Tag]]="Sonntag")),"",$D$9)</f>
        <v>0.2</v>
      </c>
      <c r="E22" s="12"/>
      <c r="F22" s="12"/>
      <c r="G22" s="12"/>
      <c r="H22" s="12"/>
      <c r="I22" s="43">
        <f t="shared" si="0"/>
        <v>0</v>
      </c>
      <c r="J22" s="30"/>
      <c r="K22" s="39"/>
      <c r="L22" s="30"/>
      <c r="M22" s="32">
        <f>Arbeitszeittabelle3456789[[#This Row],[Arbeit Ist]]+Arbeitszeittabelle3456789[[#This Row],[Absenzen *]]+Arbeitszeittabelle3456789[[#This Row],[Ferien und Feiertage]]</f>
        <v>0</v>
      </c>
    </row>
    <row r="23" spans="2:13" ht="30" customHeight="1" x14ac:dyDescent="0.2">
      <c r="B23" s="40" t="s">
        <v>6</v>
      </c>
      <c r="C23" s="41">
        <f t="shared" si="1"/>
        <v>44055</v>
      </c>
      <c r="D23" s="42">
        <f>IF((OR(Arbeitszeittabelle3456789[[#This Row],[Tag]]="Samstag",Arbeitszeittabelle3456789[[#This Row],[Tag]]="Sonntag")),"",$D$9)</f>
        <v>0.2</v>
      </c>
      <c r="E23" s="12"/>
      <c r="F23" s="12"/>
      <c r="G23" s="12"/>
      <c r="H23" s="12"/>
      <c r="I23" s="43">
        <f t="shared" si="0"/>
        <v>0</v>
      </c>
      <c r="J23" s="30"/>
      <c r="K23" s="39"/>
      <c r="L23" s="30"/>
      <c r="M23" s="32">
        <f>Arbeitszeittabelle3456789[[#This Row],[Arbeit Ist]]+Arbeitszeittabelle3456789[[#This Row],[Absenzen *]]+Arbeitszeittabelle3456789[[#This Row],[Ferien und Feiertage]]</f>
        <v>0</v>
      </c>
    </row>
    <row r="24" spans="2:13" ht="30" customHeight="1" x14ac:dyDescent="0.2">
      <c r="B24" s="40" t="s">
        <v>7</v>
      </c>
      <c r="C24" s="41">
        <f t="shared" si="1"/>
        <v>44056</v>
      </c>
      <c r="D24" s="42">
        <f>IF((OR(Arbeitszeittabelle3456789[[#This Row],[Tag]]="Samstag",Arbeitszeittabelle3456789[[#This Row],[Tag]]="Sonntag")),"",$D$9)</f>
        <v>0.2</v>
      </c>
      <c r="E24" s="12"/>
      <c r="F24" s="12"/>
      <c r="G24" s="12"/>
      <c r="H24" s="12"/>
      <c r="I24" s="43">
        <f t="shared" si="0"/>
        <v>0</v>
      </c>
      <c r="J24" s="30"/>
      <c r="K24" s="39"/>
      <c r="L24" s="30"/>
      <c r="M24" s="32">
        <f>Arbeitszeittabelle3456789[[#This Row],[Arbeit Ist]]+Arbeitszeittabelle3456789[[#This Row],[Absenzen *]]+Arbeitszeittabelle3456789[[#This Row],[Ferien und Feiertage]]</f>
        <v>0</v>
      </c>
    </row>
    <row r="25" spans="2:13" ht="30" customHeight="1" x14ac:dyDescent="0.2">
      <c r="B25" s="40" t="s">
        <v>8</v>
      </c>
      <c r="C25" s="41">
        <f t="shared" si="1"/>
        <v>44057</v>
      </c>
      <c r="D25" s="42">
        <f>IF((OR(Arbeitszeittabelle3456789[[#This Row],[Tag]]="Samstag",Arbeitszeittabelle3456789[[#This Row],[Tag]]="Sonntag")),"",$D$9)</f>
        <v>0.2</v>
      </c>
      <c r="E25" s="12"/>
      <c r="F25" s="12"/>
      <c r="G25" s="12"/>
      <c r="H25" s="12"/>
      <c r="I25" s="43">
        <f t="shared" si="0"/>
        <v>0</v>
      </c>
      <c r="J25" s="30"/>
      <c r="K25" s="39"/>
      <c r="L25" s="30"/>
      <c r="M25" s="32">
        <f>Arbeitszeittabelle3456789[[#This Row],[Arbeit Ist]]+Arbeitszeittabelle3456789[[#This Row],[Absenzen *]]+Arbeitszeittabelle3456789[[#This Row],[Ferien und Feiertage]]</f>
        <v>0</v>
      </c>
    </row>
    <row r="26" spans="2:13" ht="30" customHeight="1" x14ac:dyDescent="0.2">
      <c r="B26" s="40" t="s">
        <v>9</v>
      </c>
      <c r="C26" s="41">
        <f t="shared" si="1"/>
        <v>44058</v>
      </c>
      <c r="D26" s="42" t="str">
        <f>IF((OR(Arbeitszeittabelle3456789[[#This Row],[Tag]]="Samstag",Arbeitszeittabelle3456789[[#This Row],[Tag]]="Sonntag")),"",$D$9)</f>
        <v/>
      </c>
      <c r="E26" s="12"/>
      <c r="F26" s="12"/>
      <c r="G26" s="12"/>
      <c r="H26" s="12"/>
      <c r="I26" s="43">
        <f t="shared" si="0"/>
        <v>0</v>
      </c>
      <c r="J26" s="30"/>
      <c r="K26" s="39"/>
      <c r="L26" s="30"/>
      <c r="M26" s="32">
        <f>Arbeitszeittabelle3456789[[#This Row],[Arbeit Ist]]+Arbeitszeittabelle3456789[[#This Row],[Absenzen *]]+Arbeitszeittabelle3456789[[#This Row],[Ferien und Feiertage]]</f>
        <v>0</v>
      </c>
    </row>
    <row r="27" spans="2:13" ht="30" customHeight="1" x14ac:dyDescent="0.2">
      <c r="B27" s="40" t="s">
        <v>10</v>
      </c>
      <c r="C27" s="41">
        <f t="shared" si="1"/>
        <v>44059</v>
      </c>
      <c r="D27" s="42" t="str">
        <f>IF((OR(Arbeitszeittabelle3456789[[#This Row],[Tag]]="Samstag",Arbeitszeittabelle3456789[[#This Row],[Tag]]="Sonntag")),"",$D$9)</f>
        <v/>
      </c>
      <c r="E27" s="12"/>
      <c r="F27" s="12"/>
      <c r="G27" s="12"/>
      <c r="H27" s="12"/>
      <c r="I27" s="43">
        <f t="shared" si="0"/>
        <v>0</v>
      </c>
      <c r="J27" s="30"/>
      <c r="K27" s="39"/>
      <c r="L27" s="30"/>
      <c r="M27" s="32">
        <f>Arbeitszeittabelle3456789[[#This Row],[Arbeit Ist]]+Arbeitszeittabelle3456789[[#This Row],[Absenzen *]]+Arbeitszeittabelle3456789[[#This Row],[Ferien und Feiertage]]</f>
        <v>0</v>
      </c>
    </row>
    <row r="28" spans="2:13" ht="30" customHeight="1" x14ac:dyDescent="0.2">
      <c r="B28" s="40" t="s">
        <v>4</v>
      </c>
      <c r="C28" s="41">
        <f t="shared" si="1"/>
        <v>44060</v>
      </c>
      <c r="D28" s="42">
        <f>IF((OR(Arbeitszeittabelle3456789[[#This Row],[Tag]]="Samstag",Arbeitszeittabelle3456789[[#This Row],[Tag]]="Sonntag")),"",$D$9)</f>
        <v>0.2</v>
      </c>
      <c r="E28" s="12"/>
      <c r="F28" s="12"/>
      <c r="G28" s="12"/>
      <c r="H28" s="12"/>
      <c r="I28" s="43">
        <f t="shared" si="0"/>
        <v>0</v>
      </c>
      <c r="J28" s="30"/>
      <c r="K28" s="39"/>
      <c r="L28" s="30"/>
      <c r="M28" s="32">
        <f>Arbeitszeittabelle3456789[[#This Row],[Arbeit Ist]]+Arbeitszeittabelle3456789[[#This Row],[Absenzen *]]+Arbeitszeittabelle3456789[[#This Row],[Ferien und Feiertage]]</f>
        <v>0</v>
      </c>
    </row>
    <row r="29" spans="2:13" ht="30" customHeight="1" x14ac:dyDescent="0.2">
      <c r="B29" s="40" t="s">
        <v>5</v>
      </c>
      <c r="C29" s="41">
        <f t="shared" si="1"/>
        <v>44061</v>
      </c>
      <c r="D29" s="42">
        <f>IF((OR(Arbeitszeittabelle3456789[[#This Row],[Tag]]="Samstag",Arbeitszeittabelle3456789[[#This Row],[Tag]]="Sonntag")),"",$D$9)</f>
        <v>0.2</v>
      </c>
      <c r="E29" s="12"/>
      <c r="F29" s="12"/>
      <c r="G29" s="12"/>
      <c r="H29" s="12"/>
      <c r="I29" s="43">
        <f t="shared" si="0"/>
        <v>0</v>
      </c>
      <c r="J29" s="30"/>
      <c r="K29" s="39"/>
      <c r="L29" s="30"/>
      <c r="M29" s="32">
        <f>Arbeitszeittabelle3456789[[#This Row],[Arbeit Ist]]+Arbeitszeittabelle3456789[[#This Row],[Absenzen *]]+Arbeitszeittabelle3456789[[#This Row],[Ferien und Feiertage]]</f>
        <v>0</v>
      </c>
    </row>
    <row r="30" spans="2:13" ht="30" customHeight="1" x14ac:dyDescent="0.2">
      <c r="B30" s="40" t="s">
        <v>6</v>
      </c>
      <c r="C30" s="41">
        <f t="shared" si="1"/>
        <v>44062</v>
      </c>
      <c r="D30" s="42">
        <f>IF((OR(Arbeitszeittabelle3456789[[#This Row],[Tag]]="Samstag",Arbeitszeittabelle3456789[[#This Row],[Tag]]="Sonntag")),"",$D$9)</f>
        <v>0.2</v>
      </c>
      <c r="E30" s="12"/>
      <c r="F30" s="12"/>
      <c r="G30" s="12"/>
      <c r="H30" s="12"/>
      <c r="I30" s="43">
        <f t="shared" si="0"/>
        <v>0</v>
      </c>
      <c r="J30" s="30"/>
      <c r="K30" s="39"/>
      <c r="L30" s="30"/>
      <c r="M30" s="32">
        <f>Arbeitszeittabelle3456789[[#This Row],[Arbeit Ist]]+Arbeitszeittabelle3456789[[#This Row],[Absenzen *]]+Arbeitszeittabelle3456789[[#This Row],[Ferien und Feiertage]]</f>
        <v>0</v>
      </c>
    </row>
    <row r="31" spans="2:13" ht="30" customHeight="1" x14ac:dyDescent="0.2">
      <c r="B31" s="40" t="s">
        <v>7</v>
      </c>
      <c r="C31" s="41">
        <f t="shared" si="1"/>
        <v>44063</v>
      </c>
      <c r="D31" s="42">
        <f>IF((OR(Arbeitszeittabelle3456789[[#This Row],[Tag]]="Samstag",Arbeitszeittabelle3456789[[#This Row],[Tag]]="Sonntag")),"",$D$9)</f>
        <v>0.2</v>
      </c>
      <c r="E31" s="12"/>
      <c r="F31" s="12"/>
      <c r="G31" s="12"/>
      <c r="H31" s="12"/>
      <c r="I31" s="43">
        <f t="shared" si="0"/>
        <v>0</v>
      </c>
      <c r="J31" s="30"/>
      <c r="K31" s="39"/>
      <c r="L31" s="30"/>
      <c r="M31" s="32">
        <f>Arbeitszeittabelle3456789[[#This Row],[Arbeit Ist]]+Arbeitszeittabelle3456789[[#This Row],[Absenzen *]]+Arbeitszeittabelle3456789[[#This Row],[Ferien und Feiertage]]</f>
        <v>0</v>
      </c>
    </row>
    <row r="32" spans="2:13" ht="30" customHeight="1" x14ac:dyDescent="0.2">
      <c r="B32" s="40" t="s">
        <v>8</v>
      </c>
      <c r="C32" s="41">
        <f t="shared" si="1"/>
        <v>44064</v>
      </c>
      <c r="D32" s="42">
        <f>IF((OR(Arbeitszeittabelle3456789[[#This Row],[Tag]]="Samstag",Arbeitszeittabelle3456789[[#This Row],[Tag]]="Sonntag")),"",$D$9)</f>
        <v>0.2</v>
      </c>
      <c r="E32" s="12"/>
      <c r="F32" s="12"/>
      <c r="G32" s="12"/>
      <c r="H32" s="12"/>
      <c r="I32" s="43">
        <f t="shared" si="0"/>
        <v>0</v>
      </c>
      <c r="J32" s="30"/>
      <c r="K32" s="39"/>
      <c r="L32" s="30"/>
      <c r="M32" s="32">
        <f>Arbeitszeittabelle3456789[[#This Row],[Arbeit Ist]]+Arbeitszeittabelle3456789[[#This Row],[Absenzen *]]+Arbeitszeittabelle3456789[[#This Row],[Ferien und Feiertage]]</f>
        <v>0</v>
      </c>
    </row>
    <row r="33" spans="2:13" ht="30" customHeight="1" x14ac:dyDescent="0.2">
      <c r="B33" s="40" t="s">
        <v>9</v>
      </c>
      <c r="C33" s="41">
        <f t="shared" si="1"/>
        <v>44065</v>
      </c>
      <c r="D33" s="42" t="str">
        <f>IF((OR(Arbeitszeittabelle3456789[[#This Row],[Tag]]="Samstag",Arbeitszeittabelle3456789[[#This Row],[Tag]]="Sonntag")),"",$D$9)</f>
        <v/>
      </c>
      <c r="E33" s="12"/>
      <c r="F33" s="12"/>
      <c r="G33" s="12"/>
      <c r="H33" s="12"/>
      <c r="I33" s="43">
        <f t="shared" si="0"/>
        <v>0</v>
      </c>
      <c r="J33" s="30"/>
      <c r="K33" s="39"/>
      <c r="L33" s="30"/>
      <c r="M33" s="32">
        <f>Arbeitszeittabelle3456789[[#This Row],[Arbeit Ist]]+Arbeitszeittabelle3456789[[#This Row],[Absenzen *]]+Arbeitszeittabelle3456789[[#This Row],[Ferien und Feiertage]]</f>
        <v>0</v>
      </c>
    </row>
    <row r="34" spans="2:13" ht="30" customHeight="1" x14ac:dyDescent="0.2">
      <c r="B34" s="40" t="s">
        <v>10</v>
      </c>
      <c r="C34" s="41">
        <f t="shared" si="1"/>
        <v>44066</v>
      </c>
      <c r="D34" s="42" t="str">
        <f>IF((OR(Arbeitszeittabelle3456789[[#This Row],[Tag]]="Samstag",Arbeitszeittabelle3456789[[#This Row],[Tag]]="Sonntag")),"",$D$9)</f>
        <v/>
      </c>
      <c r="E34" s="12"/>
      <c r="F34" s="12"/>
      <c r="G34" s="12"/>
      <c r="H34" s="12"/>
      <c r="I34" s="43">
        <f t="shared" si="0"/>
        <v>0</v>
      </c>
      <c r="J34" s="30"/>
      <c r="K34" s="39"/>
      <c r="L34" s="30"/>
      <c r="M34" s="32">
        <f>Arbeitszeittabelle3456789[[#This Row],[Arbeit Ist]]+Arbeitszeittabelle3456789[[#This Row],[Absenzen *]]+Arbeitszeittabelle3456789[[#This Row],[Ferien und Feiertage]]</f>
        <v>0</v>
      </c>
    </row>
    <row r="35" spans="2:13" ht="30" customHeight="1" x14ac:dyDescent="0.2">
      <c r="B35" s="40" t="s">
        <v>4</v>
      </c>
      <c r="C35" s="41">
        <f t="shared" si="1"/>
        <v>44067</v>
      </c>
      <c r="D35" s="42">
        <f>IF((OR(Arbeitszeittabelle3456789[[#This Row],[Tag]]="Samstag",Arbeitszeittabelle3456789[[#This Row],[Tag]]="Sonntag")),"",$D$9)</f>
        <v>0.2</v>
      </c>
      <c r="E35" s="12"/>
      <c r="F35" s="12"/>
      <c r="G35" s="12"/>
      <c r="H35" s="12"/>
      <c r="I35" s="43">
        <f t="shared" si="0"/>
        <v>0</v>
      </c>
      <c r="J35" s="30"/>
      <c r="K35" s="39"/>
      <c r="L35" s="30"/>
      <c r="M35" s="32">
        <f>Arbeitszeittabelle3456789[[#This Row],[Arbeit Ist]]+Arbeitszeittabelle3456789[[#This Row],[Absenzen *]]+Arbeitszeittabelle3456789[[#This Row],[Ferien und Feiertage]]</f>
        <v>0</v>
      </c>
    </row>
    <row r="36" spans="2:13" ht="30" customHeight="1" x14ac:dyDescent="0.2">
      <c r="B36" s="40" t="s">
        <v>5</v>
      </c>
      <c r="C36" s="41">
        <f t="shared" si="1"/>
        <v>44068</v>
      </c>
      <c r="D36" s="42">
        <f>IF((OR(Arbeitszeittabelle3456789[[#This Row],[Tag]]="Samstag",Arbeitszeittabelle3456789[[#This Row],[Tag]]="Sonntag")),"",$D$9)</f>
        <v>0.2</v>
      </c>
      <c r="E36" s="12"/>
      <c r="F36" s="12"/>
      <c r="G36" s="12"/>
      <c r="H36" s="12"/>
      <c r="I36" s="43">
        <f t="shared" si="0"/>
        <v>0</v>
      </c>
      <c r="J36" s="30"/>
      <c r="K36" s="39"/>
      <c r="L36" s="30"/>
      <c r="M36" s="32">
        <f>Arbeitszeittabelle3456789[[#This Row],[Arbeit Ist]]+Arbeitszeittabelle3456789[[#This Row],[Absenzen *]]+Arbeitszeittabelle3456789[[#This Row],[Ferien und Feiertage]]</f>
        <v>0</v>
      </c>
    </row>
    <row r="37" spans="2:13" ht="30" customHeight="1" x14ac:dyDescent="0.2">
      <c r="B37" s="40" t="s">
        <v>6</v>
      </c>
      <c r="C37" s="41">
        <f t="shared" si="1"/>
        <v>44069</v>
      </c>
      <c r="D37" s="42">
        <f>IF((OR(Arbeitszeittabelle3456789[[#This Row],[Tag]]="Samstag",Arbeitszeittabelle3456789[[#This Row],[Tag]]="Sonntag")),"",$D$9)</f>
        <v>0.2</v>
      </c>
      <c r="E37" s="12"/>
      <c r="F37" s="12"/>
      <c r="G37" s="12"/>
      <c r="H37" s="12"/>
      <c r="I37" s="43">
        <f t="shared" si="0"/>
        <v>0</v>
      </c>
      <c r="J37" s="30"/>
      <c r="K37" s="39"/>
      <c r="L37" s="30"/>
      <c r="M37" s="32">
        <f>Arbeitszeittabelle3456789[[#This Row],[Arbeit Ist]]+Arbeitszeittabelle3456789[[#This Row],[Absenzen *]]+Arbeitszeittabelle3456789[[#This Row],[Ferien und Feiertage]]</f>
        <v>0</v>
      </c>
    </row>
    <row r="38" spans="2:13" ht="30" customHeight="1" x14ac:dyDescent="0.2">
      <c r="B38" s="40" t="s">
        <v>7</v>
      </c>
      <c r="C38" s="41">
        <f t="shared" si="1"/>
        <v>44070</v>
      </c>
      <c r="D38" s="42">
        <f>IF((OR(Arbeitszeittabelle3456789[[#This Row],[Tag]]="Samstag",Arbeitszeittabelle3456789[[#This Row],[Tag]]="Sonntag")),"",$D$9)</f>
        <v>0.2</v>
      </c>
      <c r="E38" s="12"/>
      <c r="F38" s="12"/>
      <c r="G38" s="12"/>
      <c r="H38" s="12"/>
      <c r="I38" s="43">
        <f t="shared" si="0"/>
        <v>0</v>
      </c>
      <c r="J38" s="30"/>
      <c r="K38" s="39"/>
      <c r="L38" s="30"/>
      <c r="M38" s="32">
        <f>Arbeitszeittabelle3456789[[#This Row],[Arbeit Ist]]+Arbeitszeittabelle3456789[[#This Row],[Absenzen *]]+Arbeitszeittabelle3456789[[#This Row],[Ferien und Feiertage]]</f>
        <v>0</v>
      </c>
    </row>
    <row r="39" spans="2:13" ht="30" customHeight="1" x14ac:dyDescent="0.2">
      <c r="B39" s="40" t="s">
        <v>8</v>
      </c>
      <c r="C39" s="41">
        <f t="shared" si="1"/>
        <v>44071</v>
      </c>
      <c r="D39" s="42">
        <f>IF((OR(Arbeitszeittabelle3456789[[#This Row],[Tag]]="Samstag",Arbeitszeittabelle3456789[[#This Row],[Tag]]="Sonntag")),"",$D$9)</f>
        <v>0.2</v>
      </c>
      <c r="E39" s="12"/>
      <c r="F39" s="12"/>
      <c r="G39" s="12"/>
      <c r="H39" s="12"/>
      <c r="I39" s="43">
        <f t="shared" si="0"/>
        <v>0</v>
      </c>
      <c r="J39" s="30"/>
      <c r="K39" s="39"/>
      <c r="L39" s="30"/>
      <c r="M39" s="32">
        <f>Arbeitszeittabelle3456789[[#This Row],[Arbeit Ist]]+Arbeitszeittabelle3456789[[#This Row],[Absenzen *]]+Arbeitszeittabelle3456789[[#This Row],[Ferien und Feiertage]]</f>
        <v>0</v>
      </c>
    </row>
    <row r="40" spans="2:13" ht="30" customHeight="1" x14ac:dyDescent="0.2">
      <c r="B40" s="40" t="s">
        <v>9</v>
      </c>
      <c r="C40" s="41">
        <f t="shared" si="1"/>
        <v>44072</v>
      </c>
      <c r="D40" s="42" t="str">
        <f>IF((OR(Arbeitszeittabelle3456789[[#This Row],[Tag]]="Samstag",Arbeitszeittabelle3456789[[#This Row],[Tag]]="Sonntag")),"",$D$9)</f>
        <v/>
      </c>
      <c r="E40" s="12"/>
      <c r="F40" s="12"/>
      <c r="G40" s="12"/>
      <c r="H40" s="12"/>
      <c r="I40" s="43">
        <f t="shared" si="0"/>
        <v>0</v>
      </c>
      <c r="J40" s="30"/>
      <c r="K40" s="39"/>
      <c r="L40" s="30"/>
      <c r="M40" s="32">
        <f>Arbeitszeittabelle3456789[[#This Row],[Arbeit Ist]]+Arbeitszeittabelle3456789[[#This Row],[Absenzen *]]+Arbeitszeittabelle3456789[[#This Row],[Ferien und Feiertage]]</f>
        <v>0</v>
      </c>
    </row>
    <row r="41" spans="2:13" ht="30" customHeight="1" x14ac:dyDescent="0.2">
      <c r="B41" s="40" t="s">
        <v>10</v>
      </c>
      <c r="C41" s="41">
        <f t="shared" si="1"/>
        <v>44073</v>
      </c>
      <c r="D41" s="42" t="str">
        <f>IF((OR(Arbeitszeittabelle3456789[[#This Row],[Tag]]="Samstag",Arbeitszeittabelle3456789[[#This Row],[Tag]]="Sonntag")),"",$D$9)</f>
        <v/>
      </c>
      <c r="E41" s="12"/>
      <c r="F41" s="12"/>
      <c r="G41" s="12"/>
      <c r="H41" s="12"/>
      <c r="I41" s="43">
        <f t="shared" si="0"/>
        <v>0</v>
      </c>
      <c r="J41" s="30"/>
      <c r="K41" s="39"/>
      <c r="L41" s="30"/>
      <c r="M41" s="32">
        <f>Arbeitszeittabelle3456789[[#This Row],[Arbeit Ist]]+Arbeitszeittabelle3456789[[#This Row],[Absenzen *]]+Arbeitszeittabelle3456789[[#This Row],[Ferien und Feiertage]]</f>
        <v>0</v>
      </c>
    </row>
    <row r="42" spans="2:13" ht="30" customHeight="1" x14ac:dyDescent="0.2">
      <c r="B42" s="40" t="s">
        <v>4</v>
      </c>
      <c r="C42" s="41">
        <f t="shared" si="1"/>
        <v>44074</v>
      </c>
      <c r="D42" s="42">
        <f>IF((OR(Arbeitszeittabelle3456789[[#This Row],[Tag]]="Samstag",Arbeitszeittabelle3456789[[#This Row],[Tag]]="Sonntag")),"",$D$9)</f>
        <v>0.2</v>
      </c>
      <c r="E42" s="12"/>
      <c r="F42" s="12"/>
      <c r="G42" s="12"/>
      <c r="H42" s="12"/>
      <c r="I42" s="43">
        <f t="shared" si="0"/>
        <v>0</v>
      </c>
      <c r="J42" s="30"/>
      <c r="K42" s="39"/>
      <c r="L42" s="30"/>
      <c r="M42" s="32">
        <f>Arbeitszeittabelle3456789[[#This Row],[Arbeit Ist]]+Arbeitszeittabelle3456789[[#This Row],[Absenzen *]]+Arbeitszeittabelle3456789[[#This Row],[Ferien und Feiertage]]</f>
        <v>0</v>
      </c>
    </row>
    <row r="43" spans="2:13" ht="30" customHeight="1" x14ac:dyDescent="0.2">
      <c r="B43" s="1"/>
      <c r="C43" s="3"/>
      <c r="D43" s="10"/>
      <c r="E43" s="12"/>
      <c r="F43" s="12"/>
      <c r="G43" s="12"/>
      <c r="H43" s="12"/>
      <c r="I43" s="12"/>
      <c r="J43" s="13"/>
      <c r="K43" s="13"/>
      <c r="L43" s="13"/>
      <c r="M43" s="12"/>
    </row>
    <row r="44" spans="2:13" ht="30" customHeight="1" x14ac:dyDescent="0.2">
      <c r="B44" s="67" t="s">
        <v>46</v>
      </c>
      <c r="C44" s="68"/>
      <c r="D44" s="11">
        <f>SUM(D12:D43)*24</f>
        <v>100.80000000000003</v>
      </c>
      <c r="E44" s="11"/>
      <c r="F44" s="11"/>
      <c r="G44" s="11"/>
      <c r="H44" s="11"/>
      <c r="I44" s="11">
        <f>SUM(I12:I43)*24</f>
        <v>0</v>
      </c>
      <c r="J44" s="11">
        <f>SUM(J12:J43)*24</f>
        <v>0</v>
      </c>
      <c r="K44" s="11"/>
      <c r="L44" s="11">
        <f>SUM(L12:L43)*24</f>
        <v>0</v>
      </c>
      <c r="M44" s="11">
        <f>SUM(M12:M43)*24</f>
        <v>0</v>
      </c>
    </row>
    <row r="45" spans="2:13" ht="30" customHeight="1" x14ac:dyDescent="0.2">
      <c r="D45" s="44"/>
      <c r="E45" s="44"/>
      <c r="F45" s="44"/>
      <c r="G45" s="44"/>
      <c r="H45" s="44"/>
      <c r="I45" s="44"/>
      <c r="J45" s="44"/>
      <c r="K45" s="44"/>
      <c r="L45" s="44"/>
      <c r="M45" s="33" t="str">
        <f>IF((SUM(I44:L44)=M44),"","Achtung")</f>
        <v/>
      </c>
    </row>
    <row r="46" spans="2:13" ht="21" customHeight="1" x14ac:dyDescent="0.2">
      <c r="D46" t="s">
        <v>12</v>
      </c>
    </row>
    <row r="47" spans="2:13" ht="13.9" customHeight="1" x14ac:dyDescent="0.2">
      <c r="D47" s="59"/>
      <c r="E47" s="59"/>
      <c r="F47" s="59"/>
      <c r="G47" s="59"/>
      <c r="H47" s="59"/>
      <c r="I47" s="59"/>
      <c r="J47" s="59"/>
      <c r="K47" s="59"/>
      <c r="L47" s="59"/>
      <c r="M47" s="59"/>
    </row>
    <row r="48" spans="2:13" ht="13.9" customHeight="1" x14ac:dyDescent="0.2">
      <c r="D48" t="s">
        <v>13</v>
      </c>
    </row>
    <row r="49" spans="2:4" ht="13.9" customHeight="1" x14ac:dyDescent="0.2">
      <c r="B49" t="s">
        <v>31</v>
      </c>
    </row>
    <row r="50" spans="2:4" ht="13.9" customHeight="1" x14ac:dyDescent="0.2">
      <c r="B50" s="38" t="s">
        <v>51</v>
      </c>
      <c r="C50" t="s">
        <v>48</v>
      </c>
    </row>
    <row r="51" spans="2:4" ht="13.9" customHeight="1" x14ac:dyDescent="0.2">
      <c r="B51" s="38" t="s">
        <v>52</v>
      </c>
      <c r="C51" t="s">
        <v>49</v>
      </c>
    </row>
    <row r="52" spans="2:4" ht="13.9" customHeight="1" x14ac:dyDescent="0.2">
      <c r="B52" s="38" t="s">
        <v>53</v>
      </c>
      <c r="C52" t="s">
        <v>50</v>
      </c>
    </row>
    <row r="53" spans="2:4" ht="13.9" customHeight="1" x14ac:dyDescent="0.2">
      <c r="B53" s="38" t="s">
        <v>64</v>
      </c>
      <c r="C53" t="s">
        <v>65</v>
      </c>
    </row>
    <row r="54" spans="2:4" ht="13.9" customHeight="1" x14ac:dyDescent="0.2">
      <c r="B54" s="38" t="s">
        <v>66</v>
      </c>
      <c r="C54" t="s">
        <v>67</v>
      </c>
    </row>
    <row r="55" spans="2:4" ht="13.9" customHeight="1" x14ac:dyDescent="0.2">
      <c r="B55" s="38"/>
      <c r="C55" t="s">
        <v>72</v>
      </c>
    </row>
    <row r="56" spans="2:4" ht="13.9" customHeight="1" x14ac:dyDescent="0.2">
      <c r="B56" s="38" t="s">
        <v>56</v>
      </c>
      <c r="C56" t="s">
        <v>57</v>
      </c>
      <c r="D56" t="s">
        <v>68</v>
      </c>
    </row>
    <row r="57" spans="2:4" ht="14.25" x14ac:dyDescent="0.2"/>
  </sheetData>
  <mergeCells count="12">
    <mergeCell ref="D47:M47"/>
    <mergeCell ref="B1:D1"/>
    <mergeCell ref="C3:D3"/>
    <mergeCell ref="F3:G3"/>
    <mergeCell ref="C4:D4"/>
    <mergeCell ref="F4:G4"/>
    <mergeCell ref="C5:D5"/>
    <mergeCell ref="C6:D6"/>
    <mergeCell ref="F6:G6"/>
    <mergeCell ref="C7:D7"/>
    <mergeCell ref="F7:G7"/>
    <mergeCell ref="B44:C44"/>
  </mergeCells>
  <dataValidations count="33">
    <dataValidation type="list" allowBlank="1" showInputMessage="1" showErrorMessage="1" sqref="K12:K42" xr:uid="{00000000-0002-0000-0900-000000000000}">
      <formula1>$B$50:$B$56</formula1>
    </dataValidation>
    <dataValidation allowBlank="1" showInputMessage="1" showErrorMessage="1" prompt="Geben Sie die Abwesenheits-Stunden wegen Absenzen ein. Arztbesuch Angabe in Stunden und Minuten Bsp. 1:20, Krankheit/Unfall mit Soll Arbeitsstunden pro Tag" sqref="J11:J42" xr:uid="{00000000-0002-0000-0900-000001000000}"/>
    <dataValidation allowBlank="1" showInputMessage="1" showErrorMessage="1" prompt="Geben Sie die Ferien und Feiertage ein. Nur volle oder halbe Soll Arbeitsstunden erfassen. Format hh:mm Bsp. 4:00" sqref="L11:L42" xr:uid="{00000000-0002-0000-0900-000002000000}"/>
    <dataValidation allowBlank="1" showInputMessage="1" showErrorMessage="1" prompt="Geben Sie die Uhrzeit des Arbeitsbeginnes ein. Erfassung mit hh:mm Bsp. 10:00" sqref="E11:E42" xr:uid="{00000000-0002-0000-0900-000003000000}"/>
    <dataValidation allowBlank="1" showInputMessage="1" showErrorMessage="1" prompt="Geben Sie die Uhrzeit des Arbeitsendes ein. Erfassung mit hh:mm Bsp. 12:10" sqref="F11:F42" xr:uid="{00000000-0002-0000-0900-000004000000}"/>
    <dataValidation allowBlank="1" showInputMessage="1" showErrorMessage="1" prompt="Geben Sie die Uhrzeit des Arbeitsbeginnes ein. Erfassung mit hh:mm Bsp. 13:20" sqref="G11:G42" xr:uid="{00000000-0002-0000-0900-000005000000}"/>
    <dataValidation allowBlank="1" showInputMessage="1" showErrorMessage="1" prompt="Geben Sie die Uhrzeit des Arbeitsendes ein. Erfassung mit hh:mm Bsp. 15:10" sqref="H11:H42" xr:uid="{00000000-0002-0000-0900-000006000000}"/>
    <dataValidation allowBlank="1" showErrorMessage="1" sqref="C3:D7 H6:H7" xr:uid="{00000000-0002-0000-0900-000007000000}"/>
    <dataValidation allowBlank="1" showInputMessage="1" showErrorMessage="1" prompt="Wählen Sie den Grund der Absenz aus. Legende: A = Arztbesuch, U = Unfall, K = Krankheit, S = Sonstiges (Bitte in Zeile 54 kurz erläutern)" sqref="K11" xr:uid="{00000000-0002-0000-0900-000008000000}"/>
    <dataValidation allowBlank="1" showErrorMessage="1" prompt="Geben Sie in dieser Spalte unter dieser Überschrift die normalen Arbeitsstunden ein." sqref="D11" xr:uid="{00000000-0002-0000-0900-000009000000}"/>
    <dataValidation allowBlank="1" showInputMessage="1" showErrorMessage="1" prompt="Geben Sie die Telefonnummer des Mitarbeiters in der Zelle rechts ein." sqref="F6:G6" xr:uid="{00000000-0002-0000-0900-00000A000000}"/>
    <dataValidation allowBlank="1" showInputMessage="1" showErrorMessage="1" prompt="Geben Sie in dieser Zelle den Namen des Vorgesetzten ein." sqref="E7" xr:uid="{00000000-0002-0000-0900-00000B000000}"/>
    <dataValidation allowBlank="1" showInputMessage="1" showErrorMessage="1" prompt="Geben Sie in dieser Zelle den Namen des Mitarbeiters ein." sqref="E6" xr:uid="{00000000-0002-0000-0900-00000C000000}"/>
    <dataValidation allowBlank="1" showInputMessage="1" showErrorMessage="1" prompt="Geben Sie in dieser Zelle die Unterschrift des Vorgesetzten ein." sqref="D47:M47" xr:uid="{00000000-0002-0000-0900-00000D000000}"/>
    <dataValidation allowBlank="1" showInputMessage="1" showErrorMessage="1" prompt="Geben Sie in dieser Zelle die Unterschrift des Mitarbeiters ein." sqref="D45:M45" xr:uid="{00000000-0002-0000-0900-00000E000000}"/>
    <dataValidation allowBlank="1" showInputMessage="1" showErrorMessage="1" prompt="Die Gesamtstunden werden in den Zellen rechts automatisch berechnet." sqref="B44" xr:uid="{00000000-0002-0000-0900-00000F000000}"/>
    <dataValidation allowBlank="1" showInputMessage="1" showErrorMessage="1" prompt="Die Gesamtarbeitsstunden werden in dieser Spalte unter dieser Überschrift automatisch berechnet." sqref="M11" xr:uid="{00000000-0002-0000-0900-000010000000}"/>
    <dataValidation allowBlank="1" showErrorMessage="1" prompt="Geben Sie in dieser Spalte unter dieser Überschrift die Überstunden ein." sqref="I11" xr:uid="{00000000-0002-0000-0900-000011000000}"/>
    <dataValidation allowBlank="1" showInputMessage="1" showErrorMessage="1" prompt="Das Datum in dieser Spalte unter dieser Überschrift wird auf der Grundlage von Anfang und Ende des Zahlungszeitraums in den Zellen H3 und H4 automatisch aktualisiert." sqref="C11" xr:uid="{00000000-0002-0000-0900-000012000000}"/>
    <dataValidation allowBlank="1" showInputMessage="1" showErrorMessage="1" prompt="Geben Sie den Namen des Vorgesetzten in der Zelle rechts ein." sqref="B7" xr:uid="{00000000-0002-0000-0900-000013000000}"/>
    <dataValidation allowBlank="1" showInputMessage="1" showErrorMessage="1" prompt="Geben Sie in dieser Spalte unter dieser Überschrift den Tag ein." sqref="B11" xr:uid="{00000000-0002-0000-0900-000014000000}"/>
    <dataValidation allowBlank="1" showInputMessage="1" showErrorMessage="1" prompt="Geben Sie die E-Mail-Adresse des Mitarbeiters in der Zelle rechts ein." sqref="F7" xr:uid="{00000000-0002-0000-0900-000015000000}"/>
    <dataValidation allowBlank="1" showInputMessage="1" showErrorMessage="1" prompt="Geben Sie den Namen des Mitarbeiters in der Zelle rechts ein." sqref="B6" xr:uid="{00000000-0002-0000-0900-000016000000}"/>
    <dataValidation allowBlank="1" showInputMessage="1" showErrorMessage="1" prompt="Geben Sie das Ende des Abrechnungszeitraums in dieser Zelle ein." sqref="H4" xr:uid="{00000000-0002-0000-0900-000017000000}"/>
    <dataValidation allowBlank="1" showInputMessage="1" showErrorMessage="1" prompt="Geben Sie das Ende des Abrechnungszeitraums in der Zelle rechts ein." sqref="F4" xr:uid="{00000000-0002-0000-0900-000018000000}"/>
    <dataValidation allowBlank="1" showInputMessage="1" showErrorMessage="1" prompt="Geben Sie den Anfang des Abrechnungszeitraums in dieser Zelle ein." sqref="H3" xr:uid="{00000000-0002-0000-0900-000019000000}"/>
    <dataValidation allowBlank="1" showInputMessage="1" showErrorMessage="1" prompt="Geben Sie den Anfang des Abrechnungszeitraums in der Zelle rechts ein." sqref="F3" xr:uid="{00000000-0002-0000-0900-00001A000000}"/>
    <dataValidation allowBlank="1" showInputMessage="1" showErrorMessage="1" prompt="Geben Sie Postleitzahl und Stadt in der Zelle rechts ein." sqref="B5" xr:uid="{00000000-0002-0000-0900-00001B000000}"/>
    <dataValidation allowBlank="1" showInputMessage="1" showErrorMessage="1" prompt="Geben Sie in der Zelle rechts die Fortsetzung der Postanschrift ein." sqref="B4" xr:uid="{00000000-0002-0000-0900-00001C000000}"/>
    <dataValidation allowBlank="1" showInputMessage="1" showErrorMessage="1" prompt="Geben Sie in der Zelle rechts die Postanschrift ein." sqref="B3" xr:uid="{00000000-0002-0000-0900-00001D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900-00001E000000}"/>
    <dataValidation allowBlank="1" showInputMessage="1" showErrorMessage="1" prompt="Der Titel dieses Arbeitsblatts befindet sich in dieser Zelle." sqref="B1" xr:uid="{00000000-0002-0000-0900-00001F000000}"/>
    <dataValidation allowBlank="1" showErrorMessage="1" prompt="Erstellen Sie auf diesem Arbeitsblatt eine Arbeitszeittabelle für zwei Wochen. Die Summe der Stunden und die Summe des Gehalts werden automatisch berechnet." sqref="A1" xr:uid="{00000000-0002-0000-0900-000020000000}"/>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56"/>
  <sheetViews>
    <sheetView showGridLines="0"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3" ht="42" customHeight="1" thickBot="1" x14ac:dyDescent="0.35">
      <c r="B1" s="60" t="s">
        <v>43</v>
      </c>
      <c r="C1" s="60"/>
      <c r="D1" s="60"/>
      <c r="E1" s="56" t="s">
        <v>79</v>
      </c>
      <c r="F1" s="29">
        <v>2020</v>
      </c>
      <c r="G1" s="29"/>
      <c r="H1" s="29"/>
      <c r="I1" s="29"/>
      <c r="J1" s="29"/>
      <c r="K1" s="29"/>
      <c r="L1" s="29"/>
      <c r="M1" s="29"/>
    </row>
    <row r="2" spans="2:13" ht="42" customHeight="1" thickTop="1" thickBot="1" x14ac:dyDescent="0.3">
      <c r="B2" s="2" t="str">
        <f>Stamm!B4</f>
        <v>Meister AG</v>
      </c>
      <c r="C2" s="2"/>
      <c r="D2" s="2"/>
      <c r="E2" s="2"/>
      <c r="F2" s="2"/>
      <c r="G2" s="2"/>
      <c r="H2" s="2"/>
      <c r="I2" s="2"/>
      <c r="J2" s="18"/>
      <c r="K2" s="18"/>
      <c r="L2" s="18"/>
      <c r="M2" s="18"/>
    </row>
    <row r="3" spans="2:13" ht="30" customHeight="1" thickTop="1" x14ac:dyDescent="0.2">
      <c r="B3" s="45" t="s">
        <v>1</v>
      </c>
      <c r="C3" s="61" t="str">
        <f>Stamm!B6</f>
        <v>Muster Hans</v>
      </c>
      <c r="D3" s="61"/>
      <c r="E3" s="7"/>
      <c r="F3" s="62" t="s">
        <v>14</v>
      </c>
      <c r="G3" s="62"/>
      <c r="H3" s="49">
        <v>44075</v>
      </c>
      <c r="J3" s="19" t="s">
        <v>25</v>
      </c>
      <c r="K3" s="34"/>
      <c r="L3" s="20">
        <f>D43</f>
        <v>105.60000000000002</v>
      </c>
      <c r="M3" s="21">
        <v>1</v>
      </c>
    </row>
    <row r="4" spans="2:13" ht="30" customHeight="1" x14ac:dyDescent="0.2">
      <c r="B4" s="45" t="s">
        <v>0</v>
      </c>
      <c r="C4" s="63" t="str">
        <f>Stamm!B8</f>
        <v>Boden 15</v>
      </c>
      <c r="D4" s="63"/>
      <c r="E4" s="7"/>
      <c r="F4" s="64" t="s">
        <v>15</v>
      </c>
      <c r="G4" s="64"/>
      <c r="H4" s="49">
        <v>44104</v>
      </c>
      <c r="J4" s="22" t="s">
        <v>26</v>
      </c>
      <c r="K4" s="35"/>
      <c r="L4" s="23">
        <f>I43</f>
        <v>0</v>
      </c>
      <c r="M4" s="24">
        <f>L4/L3</f>
        <v>0</v>
      </c>
    </row>
    <row r="5" spans="2:13" ht="30" customHeight="1" x14ac:dyDescent="0.2">
      <c r="B5" s="45" t="s">
        <v>19</v>
      </c>
      <c r="C5" s="63" t="str">
        <f>Stamm!B10</f>
        <v>8406 Winterthur</v>
      </c>
      <c r="D5" s="63"/>
      <c r="E5" s="7"/>
      <c r="J5" s="22" t="s">
        <v>27</v>
      </c>
      <c r="K5" s="35"/>
      <c r="L5" s="23">
        <f>(J43+L43)</f>
        <v>0</v>
      </c>
      <c r="M5" s="24">
        <f>L5/L3</f>
        <v>0</v>
      </c>
    </row>
    <row r="6" spans="2:13" ht="30" customHeight="1" x14ac:dyDescent="0.2">
      <c r="B6" s="45" t="s">
        <v>2</v>
      </c>
      <c r="C6" s="63" t="str">
        <f>Stamm!B12</f>
        <v>Meister Müller</v>
      </c>
      <c r="D6" s="63"/>
      <c r="E6" s="7"/>
      <c r="F6" s="64" t="s">
        <v>16</v>
      </c>
      <c r="G6" s="64"/>
      <c r="H6" s="47" t="str">
        <f>Stamm!B20</f>
        <v>079 222 22 22</v>
      </c>
      <c r="J6" s="51" t="s">
        <v>28</v>
      </c>
      <c r="K6" s="52"/>
      <c r="L6" s="53">
        <f>L3-L4-L5</f>
        <v>105.60000000000002</v>
      </c>
      <c r="M6" s="54">
        <f>L6/L3</f>
        <v>1</v>
      </c>
    </row>
    <row r="7" spans="2:13" ht="30" customHeight="1" thickBot="1" x14ac:dyDescent="0.25">
      <c r="B7" s="45" t="s">
        <v>42</v>
      </c>
      <c r="C7" s="65">
        <f>Stamm!B17</f>
        <v>0.6</v>
      </c>
      <c r="D7" s="66"/>
      <c r="E7" s="7"/>
      <c r="F7" s="64" t="s">
        <v>17</v>
      </c>
      <c r="G7" s="64"/>
      <c r="H7" s="48" t="str">
        <f>Stamm!B22</f>
        <v>hans.muser@mueller.ch</v>
      </c>
      <c r="J7" s="25" t="s">
        <v>29</v>
      </c>
      <c r="K7" s="36"/>
      <c r="L7" s="55">
        <f>IF(L6&lt;0,-L6,0)</f>
        <v>0</v>
      </c>
      <c r="M7" s="26"/>
    </row>
    <row r="8" spans="2:13" ht="15" customHeight="1" x14ac:dyDescent="0.2"/>
    <row r="9" spans="2:13" ht="15" customHeight="1" x14ac:dyDescent="0.2">
      <c r="B9" s="45" t="s">
        <v>55</v>
      </c>
      <c r="D9" s="43">
        <f>Stamm!B15*Stamm!B17/5</f>
        <v>0.2</v>
      </c>
      <c r="E9" s="14"/>
      <c r="F9" s="8"/>
      <c r="G9" s="8"/>
      <c r="H9" s="8"/>
    </row>
    <row r="10" spans="2:13" ht="15" customHeight="1" x14ac:dyDescent="0.2">
      <c r="D10" s="9"/>
    </row>
    <row r="11" spans="2:13"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3" ht="30" customHeight="1" x14ac:dyDescent="0.2">
      <c r="B12" s="40" t="s">
        <v>5</v>
      </c>
      <c r="C12" s="41">
        <f>IFERROR(IF(H3="","",H3),"")</f>
        <v>44075</v>
      </c>
      <c r="D12" s="42">
        <f>IF((OR(Arbeitszeittabelle345678910[[#This Row],[Tag]]="Samstag",Arbeitszeittabelle345678910[[#This Row],[Tag]]="Sonntag")),"",$D$9)</f>
        <v>0.2</v>
      </c>
      <c r="E12" s="12"/>
      <c r="F12" s="12"/>
      <c r="G12" s="12"/>
      <c r="H12" s="12"/>
      <c r="I12" s="43">
        <f t="shared" ref="I12:I41" si="0">(F12-E12+H12-G12)</f>
        <v>0</v>
      </c>
      <c r="J12" s="30"/>
      <c r="K12" s="39"/>
      <c r="L12" s="30"/>
      <c r="M12" s="32">
        <f>Arbeitszeittabelle345678910[[#This Row],[Arbeit Ist]]+Arbeitszeittabelle345678910[[#This Row],[Absenzen *]]+Arbeitszeittabelle345678910[[#This Row],[Ferien und Feiertage]]</f>
        <v>0</v>
      </c>
    </row>
    <row r="13" spans="2:13" ht="30" customHeight="1" x14ac:dyDescent="0.2">
      <c r="B13" s="40" t="s">
        <v>6</v>
      </c>
      <c r="C13" s="41">
        <f>IF($H$3="","",C12+1)</f>
        <v>44076</v>
      </c>
      <c r="D13" s="42">
        <f>IF((OR(Arbeitszeittabelle345678910[[#This Row],[Tag]]="Samstag",Arbeitszeittabelle345678910[[#This Row],[Tag]]="Sonntag")),"",$D$9)</f>
        <v>0.2</v>
      </c>
      <c r="E13" s="12"/>
      <c r="F13" s="12"/>
      <c r="G13" s="12"/>
      <c r="H13" s="12"/>
      <c r="I13" s="43">
        <f t="shared" si="0"/>
        <v>0</v>
      </c>
      <c r="J13" s="30"/>
      <c r="K13" s="39"/>
      <c r="L13" s="30"/>
      <c r="M13" s="32">
        <f>Arbeitszeittabelle345678910[[#This Row],[Arbeit Ist]]+Arbeitszeittabelle345678910[[#This Row],[Absenzen *]]+Arbeitszeittabelle345678910[[#This Row],[Ferien und Feiertage]]</f>
        <v>0</v>
      </c>
    </row>
    <row r="14" spans="2:13" ht="30" customHeight="1" x14ac:dyDescent="0.2">
      <c r="B14" s="40" t="s">
        <v>7</v>
      </c>
      <c r="C14" s="41">
        <f t="shared" ref="C14:C41" si="1">IF($H$3="","",C13+1)</f>
        <v>44077</v>
      </c>
      <c r="D14" s="42">
        <f>IF((OR(Arbeitszeittabelle345678910[[#This Row],[Tag]]="Samstag",Arbeitszeittabelle345678910[[#This Row],[Tag]]="Sonntag")),"",$D$9)</f>
        <v>0.2</v>
      </c>
      <c r="E14" s="12"/>
      <c r="F14" s="12"/>
      <c r="G14" s="12"/>
      <c r="H14" s="12"/>
      <c r="I14" s="43">
        <f t="shared" si="0"/>
        <v>0</v>
      </c>
      <c r="J14" s="30"/>
      <c r="K14" s="39"/>
      <c r="L14" s="30"/>
      <c r="M14" s="32">
        <f>Arbeitszeittabelle345678910[[#This Row],[Arbeit Ist]]+Arbeitszeittabelle345678910[[#This Row],[Absenzen *]]+Arbeitszeittabelle345678910[[#This Row],[Ferien und Feiertage]]</f>
        <v>0</v>
      </c>
    </row>
    <row r="15" spans="2:13" ht="30" customHeight="1" x14ac:dyDescent="0.2">
      <c r="B15" s="40" t="s">
        <v>8</v>
      </c>
      <c r="C15" s="41">
        <f t="shared" si="1"/>
        <v>44078</v>
      </c>
      <c r="D15" s="42">
        <f>IF((OR(Arbeitszeittabelle345678910[[#This Row],[Tag]]="Samstag",Arbeitszeittabelle345678910[[#This Row],[Tag]]="Sonntag")),"",$D$9)</f>
        <v>0.2</v>
      </c>
      <c r="E15" s="12"/>
      <c r="F15" s="12"/>
      <c r="G15" s="12"/>
      <c r="H15" s="12"/>
      <c r="I15" s="43">
        <f t="shared" si="0"/>
        <v>0</v>
      </c>
      <c r="J15" s="30"/>
      <c r="K15" s="39"/>
      <c r="L15" s="30"/>
      <c r="M15" s="32">
        <f>Arbeitszeittabelle345678910[[#This Row],[Arbeit Ist]]+Arbeitszeittabelle345678910[[#This Row],[Absenzen *]]+Arbeitszeittabelle345678910[[#This Row],[Ferien und Feiertage]]</f>
        <v>0</v>
      </c>
    </row>
    <row r="16" spans="2:13" ht="30" customHeight="1" x14ac:dyDescent="0.2">
      <c r="B16" s="40" t="s">
        <v>9</v>
      </c>
      <c r="C16" s="41">
        <f t="shared" si="1"/>
        <v>44079</v>
      </c>
      <c r="D16" s="42" t="str">
        <f>IF((OR(Arbeitszeittabelle345678910[[#This Row],[Tag]]="Samstag",Arbeitszeittabelle345678910[[#This Row],[Tag]]="Sonntag")),"",$D$9)</f>
        <v/>
      </c>
      <c r="E16" s="12"/>
      <c r="F16" s="12"/>
      <c r="G16" s="12"/>
      <c r="H16" s="12"/>
      <c r="I16" s="43">
        <f t="shared" si="0"/>
        <v>0</v>
      </c>
      <c r="J16" s="30"/>
      <c r="K16" s="39"/>
      <c r="L16" s="30"/>
      <c r="M16" s="32">
        <f>Arbeitszeittabelle345678910[[#This Row],[Arbeit Ist]]+Arbeitszeittabelle345678910[[#This Row],[Absenzen *]]+Arbeitszeittabelle345678910[[#This Row],[Ferien und Feiertage]]</f>
        <v>0</v>
      </c>
    </row>
    <row r="17" spans="2:13" ht="30" customHeight="1" x14ac:dyDescent="0.2">
      <c r="B17" s="40" t="s">
        <v>10</v>
      </c>
      <c r="C17" s="41">
        <f t="shared" si="1"/>
        <v>44080</v>
      </c>
      <c r="D17" s="42" t="str">
        <f>IF((OR(Arbeitszeittabelle345678910[[#This Row],[Tag]]="Samstag",Arbeitszeittabelle345678910[[#This Row],[Tag]]="Sonntag")),"",$D$9)</f>
        <v/>
      </c>
      <c r="E17" s="12"/>
      <c r="F17" s="12"/>
      <c r="G17" s="12"/>
      <c r="H17" s="12"/>
      <c r="I17" s="43">
        <f t="shared" si="0"/>
        <v>0</v>
      </c>
      <c r="J17" s="30"/>
      <c r="K17" s="39"/>
      <c r="L17" s="30"/>
      <c r="M17" s="32">
        <f>Arbeitszeittabelle345678910[[#This Row],[Arbeit Ist]]+Arbeitszeittabelle345678910[[#This Row],[Absenzen *]]+Arbeitszeittabelle345678910[[#This Row],[Ferien und Feiertage]]</f>
        <v>0</v>
      </c>
    </row>
    <row r="18" spans="2:13" ht="30" customHeight="1" x14ac:dyDescent="0.2">
      <c r="B18" s="40" t="s">
        <v>4</v>
      </c>
      <c r="C18" s="41">
        <f t="shared" si="1"/>
        <v>44081</v>
      </c>
      <c r="D18" s="42">
        <f>IF((OR(Arbeitszeittabelle345678910[[#This Row],[Tag]]="Samstag",Arbeitszeittabelle345678910[[#This Row],[Tag]]="Sonntag")),"",$D$9)</f>
        <v>0.2</v>
      </c>
      <c r="E18" s="12"/>
      <c r="F18" s="12"/>
      <c r="G18" s="12"/>
      <c r="H18" s="12"/>
      <c r="I18" s="43">
        <f t="shared" si="0"/>
        <v>0</v>
      </c>
      <c r="J18" s="30"/>
      <c r="K18" s="39"/>
      <c r="L18" s="30"/>
      <c r="M18" s="32">
        <f>Arbeitszeittabelle345678910[[#This Row],[Arbeit Ist]]+Arbeitszeittabelle345678910[[#This Row],[Absenzen *]]+Arbeitszeittabelle345678910[[#This Row],[Ferien und Feiertage]]</f>
        <v>0</v>
      </c>
    </row>
    <row r="19" spans="2:13" ht="30" customHeight="1" x14ac:dyDescent="0.2">
      <c r="B19" s="40" t="s">
        <v>5</v>
      </c>
      <c r="C19" s="41">
        <f t="shared" si="1"/>
        <v>44082</v>
      </c>
      <c r="D19" s="42">
        <f>IF((OR(Arbeitszeittabelle345678910[[#This Row],[Tag]]="Samstag",Arbeitszeittabelle345678910[[#This Row],[Tag]]="Sonntag")),"",$D$9)</f>
        <v>0.2</v>
      </c>
      <c r="E19" s="12"/>
      <c r="F19" s="12"/>
      <c r="G19" s="12"/>
      <c r="H19" s="12"/>
      <c r="I19" s="43">
        <f t="shared" si="0"/>
        <v>0</v>
      </c>
      <c r="J19" s="30"/>
      <c r="K19" s="39"/>
      <c r="L19" s="30"/>
      <c r="M19" s="32">
        <f>Arbeitszeittabelle345678910[[#This Row],[Arbeit Ist]]+Arbeitszeittabelle345678910[[#This Row],[Absenzen *]]+Arbeitszeittabelle345678910[[#This Row],[Ferien und Feiertage]]</f>
        <v>0</v>
      </c>
    </row>
    <row r="20" spans="2:13" ht="30" customHeight="1" x14ac:dyDescent="0.2">
      <c r="B20" s="40" t="s">
        <v>6</v>
      </c>
      <c r="C20" s="41">
        <f t="shared" si="1"/>
        <v>44083</v>
      </c>
      <c r="D20" s="42">
        <f>IF((OR(Arbeitszeittabelle345678910[[#This Row],[Tag]]="Samstag",Arbeitszeittabelle345678910[[#This Row],[Tag]]="Sonntag")),"",$D$9)</f>
        <v>0.2</v>
      </c>
      <c r="E20" s="12"/>
      <c r="F20" s="12"/>
      <c r="G20" s="12"/>
      <c r="H20" s="12"/>
      <c r="I20" s="43">
        <f t="shared" si="0"/>
        <v>0</v>
      </c>
      <c r="J20" s="30"/>
      <c r="K20" s="39"/>
      <c r="L20" s="30"/>
      <c r="M20" s="32">
        <f>Arbeitszeittabelle345678910[[#This Row],[Arbeit Ist]]+Arbeitszeittabelle345678910[[#This Row],[Absenzen *]]+Arbeitszeittabelle345678910[[#This Row],[Ferien und Feiertage]]</f>
        <v>0</v>
      </c>
    </row>
    <row r="21" spans="2:13" ht="30" customHeight="1" x14ac:dyDescent="0.2">
      <c r="B21" s="40" t="s">
        <v>7</v>
      </c>
      <c r="C21" s="41">
        <f t="shared" si="1"/>
        <v>44084</v>
      </c>
      <c r="D21" s="42">
        <f>IF((OR(Arbeitszeittabelle345678910[[#This Row],[Tag]]="Samstag",Arbeitszeittabelle345678910[[#This Row],[Tag]]="Sonntag")),"",$D$9)</f>
        <v>0.2</v>
      </c>
      <c r="E21" s="12"/>
      <c r="F21" s="12"/>
      <c r="G21" s="12"/>
      <c r="H21" s="12"/>
      <c r="I21" s="43">
        <f t="shared" si="0"/>
        <v>0</v>
      </c>
      <c r="J21" s="30"/>
      <c r="K21" s="39"/>
      <c r="L21" s="30"/>
      <c r="M21" s="32">
        <f>Arbeitszeittabelle345678910[[#This Row],[Arbeit Ist]]+Arbeitszeittabelle345678910[[#This Row],[Absenzen *]]+Arbeitszeittabelle345678910[[#This Row],[Ferien und Feiertage]]</f>
        <v>0</v>
      </c>
    </row>
    <row r="22" spans="2:13" ht="30" customHeight="1" x14ac:dyDescent="0.2">
      <c r="B22" s="40" t="s">
        <v>8</v>
      </c>
      <c r="C22" s="41">
        <f t="shared" si="1"/>
        <v>44085</v>
      </c>
      <c r="D22" s="42">
        <f>IF((OR(Arbeitszeittabelle345678910[[#This Row],[Tag]]="Samstag",Arbeitszeittabelle345678910[[#This Row],[Tag]]="Sonntag")),"",$D$9)</f>
        <v>0.2</v>
      </c>
      <c r="E22" s="12"/>
      <c r="F22" s="12"/>
      <c r="G22" s="12"/>
      <c r="H22" s="12"/>
      <c r="I22" s="43">
        <f t="shared" si="0"/>
        <v>0</v>
      </c>
      <c r="J22" s="30"/>
      <c r="K22" s="39"/>
      <c r="L22" s="30"/>
      <c r="M22" s="32">
        <f>Arbeitszeittabelle345678910[[#This Row],[Arbeit Ist]]+Arbeitszeittabelle345678910[[#This Row],[Absenzen *]]+Arbeitszeittabelle345678910[[#This Row],[Ferien und Feiertage]]</f>
        <v>0</v>
      </c>
    </row>
    <row r="23" spans="2:13" ht="30" customHeight="1" x14ac:dyDescent="0.2">
      <c r="B23" s="40" t="s">
        <v>9</v>
      </c>
      <c r="C23" s="41">
        <f t="shared" si="1"/>
        <v>44086</v>
      </c>
      <c r="D23" s="42" t="str">
        <f>IF((OR(Arbeitszeittabelle345678910[[#This Row],[Tag]]="Samstag",Arbeitszeittabelle345678910[[#This Row],[Tag]]="Sonntag")),"",$D$9)</f>
        <v/>
      </c>
      <c r="E23" s="12"/>
      <c r="F23" s="12"/>
      <c r="G23" s="12"/>
      <c r="H23" s="12"/>
      <c r="I23" s="43">
        <f t="shared" si="0"/>
        <v>0</v>
      </c>
      <c r="J23" s="30"/>
      <c r="K23" s="39"/>
      <c r="L23" s="30"/>
      <c r="M23" s="32">
        <f>Arbeitszeittabelle345678910[[#This Row],[Arbeit Ist]]+Arbeitszeittabelle345678910[[#This Row],[Absenzen *]]+Arbeitszeittabelle345678910[[#This Row],[Ferien und Feiertage]]</f>
        <v>0</v>
      </c>
    </row>
    <row r="24" spans="2:13" ht="30" customHeight="1" x14ac:dyDescent="0.2">
      <c r="B24" s="40" t="s">
        <v>10</v>
      </c>
      <c r="C24" s="41">
        <f t="shared" si="1"/>
        <v>44087</v>
      </c>
      <c r="D24" s="42" t="str">
        <f>IF((OR(Arbeitszeittabelle345678910[[#This Row],[Tag]]="Samstag",Arbeitszeittabelle345678910[[#This Row],[Tag]]="Sonntag")),"",$D$9)</f>
        <v/>
      </c>
      <c r="E24" s="12"/>
      <c r="F24" s="12"/>
      <c r="G24" s="12"/>
      <c r="H24" s="12"/>
      <c r="I24" s="43">
        <f t="shared" si="0"/>
        <v>0</v>
      </c>
      <c r="J24" s="30"/>
      <c r="K24" s="39"/>
      <c r="L24" s="30"/>
      <c r="M24" s="32">
        <f>Arbeitszeittabelle345678910[[#This Row],[Arbeit Ist]]+Arbeitszeittabelle345678910[[#This Row],[Absenzen *]]+Arbeitszeittabelle345678910[[#This Row],[Ferien und Feiertage]]</f>
        <v>0</v>
      </c>
    </row>
    <row r="25" spans="2:13" ht="30" customHeight="1" x14ac:dyDescent="0.2">
      <c r="B25" s="40" t="s">
        <v>4</v>
      </c>
      <c r="C25" s="41">
        <f t="shared" si="1"/>
        <v>44088</v>
      </c>
      <c r="D25" s="42">
        <f>IF((OR(Arbeitszeittabelle345678910[[#This Row],[Tag]]="Samstag",Arbeitszeittabelle345678910[[#This Row],[Tag]]="Sonntag")),"",$D$9)</f>
        <v>0.2</v>
      </c>
      <c r="E25" s="12"/>
      <c r="F25" s="12"/>
      <c r="G25" s="12"/>
      <c r="H25" s="12"/>
      <c r="I25" s="43">
        <f t="shared" si="0"/>
        <v>0</v>
      </c>
      <c r="J25" s="30"/>
      <c r="K25" s="39"/>
      <c r="L25" s="30"/>
      <c r="M25" s="32">
        <f>Arbeitszeittabelle345678910[[#This Row],[Arbeit Ist]]+Arbeitszeittabelle345678910[[#This Row],[Absenzen *]]+Arbeitszeittabelle345678910[[#This Row],[Ferien und Feiertage]]</f>
        <v>0</v>
      </c>
    </row>
    <row r="26" spans="2:13" ht="30" customHeight="1" x14ac:dyDescent="0.2">
      <c r="B26" s="40" t="s">
        <v>5</v>
      </c>
      <c r="C26" s="41">
        <f t="shared" si="1"/>
        <v>44089</v>
      </c>
      <c r="D26" s="42">
        <f>IF((OR(Arbeitszeittabelle345678910[[#This Row],[Tag]]="Samstag",Arbeitszeittabelle345678910[[#This Row],[Tag]]="Sonntag")),"",$D$9)</f>
        <v>0.2</v>
      </c>
      <c r="E26" s="12"/>
      <c r="F26" s="12"/>
      <c r="G26" s="12"/>
      <c r="H26" s="12"/>
      <c r="I26" s="43">
        <f t="shared" si="0"/>
        <v>0</v>
      </c>
      <c r="J26" s="30"/>
      <c r="K26" s="39"/>
      <c r="L26" s="30"/>
      <c r="M26" s="32">
        <f>Arbeitszeittabelle345678910[[#This Row],[Arbeit Ist]]+Arbeitszeittabelle345678910[[#This Row],[Absenzen *]]+Arbeitszeittabelle345678910[[#This Row],[Ferien und Feiertage]]</f>
        <v>0</v>
      </c>
    </row>
    <row r="27" spans="2:13" ht="30" customHeight="1" x14ac:dyDescent="0.2">
      <c r="B27" s="40" t="s">
        <v>6</v>
      </c>
      <c r="C27" s="41">
        <f t="shared" si="1"/>
        <v>44090</v>
      </c>
      <c r="D27" s="42">
        <f>IF((OR(Arbeitszeittabelle345678910[[#This Row],[Tag]]="Samstag",Arbeitszeittabelle345678910[[#This Row],[Tag]]="Sonntag")),"",$D$9)</f>
        <v>0.2</v>
      </c>
      <c r="E27" s="12"/>
      <c r="F27" s="12"/>
      <c r="G27" s="12"/>
      <c r="H27" s="12"/>
      <c r="I27" s="43">
        <f t="shared" si="0"/>
        <v>0</v>
      </c>
      <c r="J27" s="30"/>
      <c r="K27" s="39"/>
      <c r="L27" s="30"/>
      <c r="M27" s="32">
        <f>Arbeitszeittabelle345678910[[#This Row],[Arbeit Ist]]+Arbeitszeittabelle345678910[[#This Row],[Absenzen *]]+Arbeitszeittabelle345678910[[#This Row],[Ferien und Feiertage]]</f>
        <v>0</v>
      </c>
    </row>
    <row r="28" spans="2:13" ht="30" customHeight="1" x14ac:dyDescent="0.2">
      <c r="B28" s="40" t="s">
        <v>7</v>
      </c>
      <c r="C28" s="41">
        <f t="shared" si="1"/>
        <v>44091</v>
      </c>
      <c r="D28" s="42">
        <f>IF((OR(Arbeitszeittabelle345678910[[#This Row],[Tag]]="Samstag",Arbeitszeittabelle345678910[[#This Row],[Tag]]="Sonntag")),"",$D$9)</f>
        <v>0.2</v>
      </c>
      <c r="E28" s="12"/>
      <c r="F28" s="12"/>
      <c r="G28" s="12"/>
      <c r="H28" s="12"/>
      <c r="I28" s="43">
        <f t="shared" si="0"/>
        <v>0</v>
      </c>
      <c r="J28" s="30"/>
      <c r="K28" s="39"/>
      <c r="L28" s="30"/>
      <c r="M28" s="32">
        <f>Arbeitszeittabelle345678910[[#This Row],[Arbeit Ist]]+Arbeitszeittabelle345678910[[#This Row],[Absenzen *]]+Arbeitszeittabelle345678910[[#This Row],[Ferien und Feiertage]]</f>
        <v>0</v>
      </c>
    </row>
    <row r="29" spans="2:13" ht="30" customHeight="1" x14ac:dyDescent="0.2">
      <c r="B29" s="40" t="s">
        <v>8</v>
      </c>
      <c r="C29" s="41">
        <f t="shared" si="1"/>
        <v>44092</v>
      </c>
      <c r="D29" s="42">
        <f>IF((OR(Arbeitszeittabelle345678910[[#This Row],[Tag]]="Samstag",Arbeitszeittabelle345678910[[#This Row],[Tag]]="Sonntag")),"",$D$9)</f>
        <v>0.2</v>
      </c>
      <c r="E29" s="12"/>
      <c r="F29" s="12"/>
      <c r="G29" s="12"/>
      <c r="H29" s="12"/>
      <c r="I29" s="43">
        <f t="shared" si="0"/>
        <v>0</v>
      </c>
      <c r="J29" s="30"/>
      <c r="K29" s="39"/>
      <c r="L29" s="30"/>
      <c r="M29" s="32">
        <f>Arbeitszeittabelle345678910[[#This Row],[Arbeit Ist]]+Arbeitszeittabelle345678910[[#This Row],[Absenzen *]]+Arbeitszeittabelle345678910[[#This Row],[Ferien und Feiertage]]</f>
        <v>0</v>
      </c>
    </row>
    <row r="30" spans="2:13" ht="30" customHeight="1" x14ac:dyDescent="0.2">
      <c r="B30" s="40" t="s">
        <v>9</v>
      </c>
      <c r="C30" s="41">
        <f t="shared" si="1"/>
        <v>44093</v>
      </c>
      <c r="D30" s="42" t="str">
        <f>IF((OR(Arbeitszeittabelle345678910[[#This Row],[Tag]]="Samstag",Arbeitszeittabelle345678910[[#This Row],[Tag]]="Sonntag")),"",$D$9)</f>
        <v/>
      </c>
      <c r="E30" s="12"/>
      <c r="F30" s="12"/>
      <c r="G30" s="12"/>
      <c r="H30" s="12"/>
      <c r="I30" s="43">
        <f t="shared" si="0"/>
        <v>0</v>
      </c>
      <c r="J30" s="30"/>
      <c r="K30" s="39"/>
      <c r="L30" s="30"/>
      <c r="M30" s="32">
        <f>Arbeitszeittabelle345678910[[#This Row],[Arbeit Ist]]+Arbeitszeittabelle345678910[[#This Row],[Absenzen *]]+Arbeitszeittabelle345678910[[#This Row],[Ferien und Feiertage]]</f>
        <v>0</v>
      </c>
    </row>
    <row r="31" spans="2:13" ht="30" customHeight="1" x14ac:dyDescent="0.2">
      <c r="B31" s="40" t="s">
        <v>10</v>
      </c>
      <c r="C31" s="41">
        <f t="shared" si="1"/>
        <v>44094</v>
      </c>
      <c r="D31" s="42" t="str">
        <f>IF((OR(Arbeitszeittabelle345678910[[#This Row],[Tag]]="Samstag",Arbeitszeittabelle345678910[[#This Row],[Tag]]="Sonntag")),"",$D$9)</f>
        <v/>
      </c>
      <c r="E31" s="12"/>
      <c r="F31" s="12"/>
      <c r="G31" s="12"/>
      <c r="H31" s="12"/>
      <c r="I31" s="43">
        <f t="shared" si="0"/>
        <v>0</v>
      </c>
      <c r="J31" s="30"/>
      <c r="K31" s="39"/>
      <c r="L31" s="30"/>
      <c r="M31" s="32">
        <f>Arbeitszeittabelle345678910[[#This Row],[Arbeit Ist]]+Arbeitszeittabelle345678910[[#This Row],[Absenzen *]]+Arbeitszeittabelle345678910[[#This Row],[Ferien und Feiertage]]</f>
        <v>0</v>
      </c>
    </row>
    <row r="32" spans="2:13" ht="30" customHeight="1" x14ac:dyDescent="0.2">
      <c r="B32" s="40" t="s">
        <v>4</v>
      </c>
      <c r="C32" s="41">
        <f t="shared" si="1"/>
        <v>44095</v>
      </c>
      <c r="D32" s="42">
        <f>IF((OR(Arbeitszeittabelle345678910[[#This Row],[Tag]]="Samstag",Arbeitszeittabelle345678910[[#This Row],[Tag]]="Sonntag")),"",$D$9)</f>
        <v>0.2</v>
      </c>
      <c r="E32" s="12"/>
      <c r="F32" s="12"/>
      <c r="G32" s="12"/>
      <c r="H32" s="12"/>
      <c r="I32" s="43">
        <f t="shared" si="0"/>
        <v>0</v>
      </c>
      <c r="J32" s="30"/>
      <c r="K32" s="39"/>
      <c r="L32" s="30"/>
      <c r="M32" s="32">
        <f>Arbeitszeittabelle345678910[[#This Row],[Arbeit Ist]]+Arbeitszeittabelle345678910[[#This Row],[Absenzen *]]+Arbeitszeittabelle345678910[[#This Row],[Ferien und Feiertage]]</f>
        <v>0</v>
      </c>
    </row>
    <row r="33" spans="2:13" ht="30" customHeight="1" x14ac:dyDescent="0.2">
      <c r="B33" s="40" t="s">
        <v>5</v>
      </c>
      <c r="C33" s="41">
        <f t="shared" si="1"/>
        <v>44096</v>
      </c>
      <c r="D33" s="42">
        <f>IF((OR(Arbeitszeittabelle345678910[[#This Row],[Tag]]="Samstag",Arbeitszeittabelle345678910[[#This Row],[Tag]]="Sonntag")),"",$D$9)</f>
        <v>0.2</v>
      </c>
      <c r="E33" s="12"/>
      <c r="F33" s="12"/>
      <c r="G33" s="12"/>
      <c r="H33" s="12"/>
      <c r="I33" s="43">
        <f t="shared" si="0"/>
        <v>0</v>
      </c>
      <c r="J33" s="30"/>
      <c r="K33" s="39"/>
      <c r="L33" s="30"/>
      <c r="M33" s="32">
        <f>Arbeitszeittabelle345678910[[#This Row],[Arbeit Ist]]+Arbeitszeittabelle345678910[[#This Row],[Absenzen *]]+Arbeitszeittabelle345678910[[#This Row],[Ferien und Feiertage]]</f>
        <v>0</v>
      </c>
    </row>
    <row r="34" spans="2:13" ht="30" customHeight="1" x14ac:dyDescent="0.2">
      <c r="B34" s="40" t="s">
        <v>6</v>
      </c>
      <c r="C34" s="41">
        <f t="shared" si="1"/>
        <v>44097</v>
      </c>
      <c r="D34" s="42">
        <f>IF((OR(Arbeitszeittabelle345678910[[#This Row],[Tag]]="Samstag",Arbeitszeittabelle345678910[[#This Row],[Tag]]="Sonntag")),"",$D$9)</f>
        <v>0.2</v>
      </c>
      <c r="E34" s="12"/>
      <c r="F34" s="12"/>
      <c r="G34" s="12"/>
      <c r="H34" s="12"/>
      <c r="I34" s="43">
        <f t="shared" si="0"/>
        <v>0</v>
      </c>
      <c r="J34" s="30"/>
      <c r="K34" s="39"/>
      <c r="L34" s="30"/>
      <c r="M34" s="32">
        <f>Arbeitszeittabelle345678910[[#This Row],[Arbeit Ist]]+Arbeitszeittabelle345678910[[#This Row],[Absenzen *]]+Arbeitszeittabelle345678910[[#This Row],[Ferien und Feiertage]]</f>
        <v>0</v>
      </c>
    </row>
    <row r="35" spans="2:13" ht="30" customHeight="1" x14ac:dyDescent="0.2">
      <c r="B35" s="40" t="s">
        <v>7</v>
      </c>
      <c r="C35" s="41">
        <f t="shared" si="1"/>
        <v>44098</v>
      </c>
      <c r="D35" s="42">
        <f>IF((OR(Arbeitszeittabelle345678910[[#This Row],[Tag]]="Samstag",Arbeitszeittabelle345678910[[#This Row],[Tag]]="Sonntag")),"",$D$9)</f>
        <v>0.2</v>
      </c>
      <c r="E35" s="12"/>
      <c r="F35" s="12"/>
      <c r="G35" s="12"/>
      <c r="H35" s="12"/>
      <c r="I35" s="43">
        <f t="shared" si="0"/>
        <v>0</v>
      </c>
      <c r="J35" s="30"/>
      <c r="K35" s="39"/>
      <c r="L35" s="30"/>
      <c r="M35" s="32">
        <f>Arbeitszeittabelle345678910[[#This Row],[Arbeit Ist]]+Arbeitszeittabelle345678910[[#This Row],[Absenzen *]]+Arbeitszeittabelle345678910[[#This Row],[Ferien und Feiertage]]</f>
        <v>0</v>
      </c>
    </row>
    <row r="36" spans="2:13" ht="30" customHeight="1" x14ac:dyDescent="0.2">
      <c r="B36" s="40" t="s">
        <v>8</v>
      </c>
      <c r="C36" s="41">
        <f t="shared" si="1"/>
        <v>44099</v>
      </c>
      <c r="D36" s="42">
        <f>IF((OR(Arbeitszeittabelle345678910[[#This Row],[Tag]]="Samstag",Arbeitszeittabelle345678910[[#This Row],[Tag]]="Sonntag")),"",$D$9)</f>
        <v>0.2</v>
      </c>
      <c r="E36" s="12"/>
      <c r="F36" s="12"/>
      <c r="G36" s="12"/>
      <c r="H36" s="12"/>
      <c r="I36" s="43">
        <f t="shared" si="0"/>
        <v>0</v>
      </c>
      <c r="J36" s="30"/>
      <c r="K36" s="39"/>
      <c r="L36" s="30"/>
      <c r="M36" s="32">
        <f>Arbeitszeittabelle345678910[[#This Row],[Arbeit Ist]]+Arbeitszeittabelle345678910[[#This Row],[Absenzen *]]+Arbeitszeittabelle345678910[[#This Row],[Ferien und Feiertage]]</f>
        <v>0</v>
      </c>
    </row>
    <row r="37" spans="2:13" ht="30" customHeight="1" x14ac:dyDescent="0.2">
      <c r="B37" s="40" t="s">
        <v>9</v>
      </c>
      <c r="C37" s="41">
        <f t="shared" si="1"/>
        <v>44100</v>
      </c>
      <c r="D37" s="42" t="str">
        <f>IF((OR(Arbeitszeittabelle345678910[[#This Row],[Tag]]="Samstag",Arbeitszeittabelle345678910[[#This Row],[Tag]]="Sonntag")),"",$D$9)</f>
        <v/>
      </c>
      <c r="E37" s="12"/>
      <c r="F37" s="12"/>
      <c r="G37" s="12"/>
      <c r="H37" s="12"/>
      <c r="I37" s="43">
        <f t="shared" si="0"/>
        <v>0</v>
      </c>
      <c r="J37" s="30"/>
      <c r="K37" s="39"/>
      <c r="L37" s="30"/>
      <c r="M37" s="32">
        <f>Arbeitszeittabelle345678910[[#This Row],[Arbeit Ist]]+Arbeitszeittabelle345678910[[#This Row],[Absenzen *]]+Arbeitszeittabelle345678910[[#This Row],[Ferien und Feiertage]]</f>
        <v>0</v>
      </c>
    </row>
    <row r="38" spans="2:13" ht="30" customHeight="1" x14ac:dyDescent="0.2">
      <c r="B38" s="40" t="s">
        <v>10</v>
      </c>
      <c r="C38" s="41">
        <f t="shared" si="1"/>
        <v>44101</v>
      </c>
      <c r="D38" s="42" t="str">
        <f>IF((OR(Arbeitszeittabelle345678910[[#This Row],[Tag]]="Samstag",Arbeitszeittabelle345678910[[#This Row],[Tag]]="Sonntag")),"",$D$9)</f>
        <v/>
      </c>
      <c r="E38" s="12"/>
      <c r="F38" s="12"/>
      <c r="G38" s="12"/>
      <c r="H38" s="12"/>
      <c r="I38" s="43">
        <f t="shared" si="0"/>
        <v>0</v>
      </c>
      <c r="J38" s="30"/>
      <c r="K38" s="39"/>
      <c r="L38" s="30"/>
      <c r="M38" s="32">
        <f>Arbeitszeittabelle345678910[[#This Row],[Arbeit Ist]]+Arbeitszeittabelle345678910[[#This Row],[Absenzen *]]+Arbeitszeittabelle345678910[[#This Row],[Ferien und Feiertage]]</f>
        <v>0</v>
      </c>
    </row>
    <row r="39" spans="2:13" ht="30" customHeight="1" x14ac:dyDescent="0.2">
      <c r="B39" s="40" t="s">
        <v>4</v>
      </c>
      <c r="C39" s="41">
        <f t="shared" si="1"/>
        <v>44102</v>
      </c>
      <c r="D39" s="42">
        <f>IF((OR(Arbeitszeittabelle345678910[[#This Row],[Tag]]="Samstag",Arbeitszeittabelle345678910[[#This Row],[Tag]]="Sonntag")),"",$D$9)</f>
        <v>0.2</v>
      </c>
      <c r="E39" s="12"/>
      <c r="F39" s="12"/>
      <c r="G39" s="12"/>
      <c r="H39" s="12"/>
      <c r="I39" s="43">
        <f t="shared" si="0"/>
        <v>0</v>
      </c>
      <c r="J39" s="30"/>
      <c r="K39" s="39"/>
      <c r="L39" s="30"/>
      <c r="M39" s="32">
        <f>Arbeitszeittabelle345678910[[#This Row],[Arbeit Ist]]+Arbeitszeittabelle345678910[[#This Row],[Absenzen *]]+Arbeitszeittabelle345678910[[#This Row],[Ferien und Feiertage]]</f>
        <v>0</v>
      </c>
    </row>
    <row r="40" spans="2:13" ht="30" customHeight="1" x14ac:dyDescent="0.2">
      <c r="B40" s="40" t="s">
        <v>5</v>
      </c>
      <c r="C40" s="41">
        <f t="shared" si="1"/>
        <v>44103</v>
      </c>
      <c r="D40" s="42">
        <f>IF((OR(Arbeitszeittabelle345678910[[#This Row],[Tag]]="Samstag",Arbeitszeittabelle345678910[[#This Row],[Tag]]="Sonntag")),"",$D$9)</f>
        <v>0.2</v>
      </c>
      <c r="E40" s="12"/>
      <c r="F40" s="12"/>
      <c r="G40" s="12"/>
      <c r="H40" s="12"/>
      <c r="I40" s="43">
        <f t="shared" si="0"/>
        <v>0</v>
      </c>
      <c r="J40" s="30"/>
      <c r="K40" s="39"/>
      <c r="L40" s="30"/>
      <c r="M40" s="32">
        <f>Arbeitszeittabelle345678910[[#This Row],[Arbeit Ist]]+Arbeitszeittabelle345678910[[#This Row],[Absenzen *]]+Arbeitszeittabelle345678910[[#This Row],[Ferien und Feiertage]]</f>
        <v>0</v>
      </c>
    </row>
    <row r="41" spans="2:13" ht="30" customHeight="1" x14ac:dyDescent="0.2">
      <c r="B41" s="40" t="s">
        <v>6</v>
      </c>
      <c r="C41" s="41">
        <f t="shared" si="1"/>
        <v>44104</v>
      </c>
      <c r="D41" s="42">
        <f>IF((OR(Arbeitszeittabelle345678910[[#This Row],[Tag]]="Samstag",Arbeitszeittabelle345678910[[#This Row],[Tag]]="Sonntag")),"",$D$9)</f>
        <v>0.2</v>
      </c>
      <c r="E41" s="12"/>
      <c r="F41" s="12"/>
      <c r="G41" s="12"/>
      <c r="H41" s="12"/>
      <c r="I41" s="43">
        <f t="shared" si="0"/>
        <v>0</v>
      </c>
      <c r="J41" s="30"/>
      <c r="K41" s="39"/>
      <c r="L41" s="30"/>
      <c r="M41" s="32">
        <f>Arbeitszeittabelle345678910[[#This Row],[Arbeit Ist]]+Arbeitszeittabelle345678910[[#This Row],[Absenzen *]]+Arbeitszeittabelle345678910[[#This Row],[Ferien und Feiertage]]</f>
        <v>0</v>
      </c>
    </row>
    <row r="42" spans="2:13" ht="30" customHeight="1" x14ac:dyDescent="0.2">
      <c r="B42" s="1"/>
      <c r="C42" s="3"/>
      <c r="D42" s="10"/>
      <c r="E42" s="12"/>
      <c r="F42" s="12"/>
      <c r="G42" s="12"/>
      <c r="H42" s="12"/>
      <c r="I42" s="12"/>
      <c r="J42" s="13"/>
      <c r="K42" s="13"/>
      <c r="L42" s="13"/>
      <c r="M42" s="12"/>
    </row>
    <row r="43" spans="2:13" ht="30" customHeight="1" x14ac:dyDescent="0.2">
      <c r="B43" s="67" t="s">
        <v>46</v>
      </c>
      <c r="C43" s="68"/>
      <c r="D43" s="11">
        <f>SUM(D12:D42)*24</f>
        <v>105.60000000000002</v>
      </c>
      <c r="E43" s="11"/>
      <c r="F43" s="11"/>
      <c r="G43" s="11"/>
      <c r="H43" s="11"/>
      <c r="I43" s="11">
        <f>SUM(I12:I42)*24</f>
        <v>0</v>
      </c>
      <c r="J43" s="11">
        <f>SUM(J12:J42)*24</f>
        <v>0</v>
      </c>
      <c r="K43" s="11"/>
      <c r="L43" s="11">
        <f>SUM(L12:L42)*24</f>
        <v>0</v>
      </c>
      <c r="M43" s="11">
        <f>SUM(M12:M42)*24</f>
        <v>0</v>
      </c>
    </row>
    <row r="44" spans="2:13" ht="30" customHeight="1" x14ac:dyDescent="0.2">
      <c r="D44" s="44"/>
      <c r="E44" s="44"/>
      <c r="F44" s="44"/>
      <c r="G44" s="44"/>
      <c r="H44" s="44"/>
      <c r="I44" s="44"/>
      <c r="J44" s="44"/>
      <c r="K44" s="44"/>
      <c r="L44" s="44"/>
      <c r="M44" s="33" t="str">
        <f>IF((SUM(I43:L43)=M43),"","Achtung")</f>
        <v/>
      </c>
    </row>
    <row r="45" spans="2:13" ht="21" customHeight="1" x14ac:dyDescent="0.2">
      <c r="D45" t="s">
        <v>12</v>
      </c>
    </row>
    <row r="46" spans="2:13" ht="13.9" customHeight="1" x14ac:dyDescent="0.2">
      <c r="D46" s="59"/>
      <c r="E46" s="59"/>
      <c r="F46" s="59"/>
      <c r="G46" s="59"/>
      <c r="H46" s="59"/>
      <c r="I46" s="59"/>
      <c r="J46" s="59"/>
      <c r="K46" s="59"/>
      <c r="L46" s="59"/>
      <c r="M46" s="59"/>
    </row>
    <row r="47" spans="2:13" ht="13.9" customHeight="1" x14ac:dyDescent="0.2">
      <c r="D47" t="s">
        <v>13</v>
      </c>
    </row>
    <row r="48" spans="2:13" ht="13.9" customHeight="1" x14ac:dyDescent="0.2">
      <c r="B48" t="s">
        <v>31</v>
      </c>
    </row>
    <row r="49" spans="2:4" ht="13.9" customHeight="1" x14ac:dyDescent="0.2">
      <c r="B49" s="38" t="s">
        <v>51</v>
      </c>
      <c r="C49" t="s">
        <v>48</v>
      </c>
    </row>
    <row r="50" spans="2:4" ht="13.9" customHeight="1" x14ac:dyDescent="0.2">
      <c r="B50" s="38" t="s">
        <v>52</v>
      </c>
      <c r="C50" t="s">
        <v>49</v>
      </c>
    </row>
    <row r="51" spans="2:4" ht="13.9" customHeight="1" x14ac:dyDescent="0.2">
      <c r="B51" s="38" t="s">
        <v>53</v>
      </c>
      <c r="C51" t="s">
        <v>50</v>
      </c>
    </row>
    <row r="52" spans="2:4" ht="13.9" customHeight="1" x14ac:dyDescent="0.2">
      <c r="B52" s="38" t="s">
        <v>64</v>
      </c>
      <c r="C52" t="s">
        <v>65</v>
      </c>
    </row>
    <row r="53" spans="2:4" ht="13.9" customHeight="1" x14ac:dyDescent="0.2">
      <c r="B53" s="38" t="s">
        <v>66</v>
      </c>
      <c r="C53" t="s">
        <v>67</v>
      </c>
    </row>
    <row r="54" spans="2:4" ht="13.9" customHeight="1" x14ac:dyDescent="0.2">
      <c r="B54" s="38"/>
      <c r="C54" t="s">
        <v>72</v>
      </c>
    </row>
    <row r="55" spans="2:4" ht="13.9" customHeight="1" x14ac:dyDescent="0.2">
      <c r="B55" s="38" t="s">
        <v>56</v>
      </c>
      <c r="C55" t="s">
        <v>57</v>
      </c>
      <c r="D55" t="s">
        <v>68</v>
      </c>
    </row>
    <row r="56" spans="2:4" ht="14.25" x14ac:dyDescent="0.2"/>
  </sheetData>
  <mergeCells count="12">
    <mergeCell ref="D46:M46"/>
    <mergeCell ref="B1:D1"/>
    <mergeCell ref="C3:D3"/>
    <mergeCell ref="F3:G3"/>
    <mergeCell ref="C4:D4"/>
    <mergeCell ref="F4:G4"/>
    <mergeCell ref="C5:D5"/>
    <mergeCell ref="C6:D6"/>
    <mergeCell ref="F6:G6"/>
    <mergeCell ref="C7:D7"/>
    <mergeCell ref="F7:G7"/>
    <mergeCell ref="B43:C43"/>
  </mergeCells>
  <dataValidations count="33">
    <dataValidation allowBlank="1" showErrorMessage="1" prompt="Erstellen Sie auf diesem Arbeitsblatt eine Arbeitszeittabelle für zwei Wochen. Die Summe der Stunden und die Summe des Gehalts werden automatisch berechnet." sqref="A1" xr:uid="{00000000-0002-0000-0A00-000000000000}"/>
    <dataValidation allowBlank="1" showInputMessage="1" showErrorMessage="1" prompt="Der Titel dieses Arbeitsblatts befindet sich in dieser Zelle." sqref="B1" xr:uid="{00000000-0002-0000-0A00-000001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A00-000002000000}"/>
    <dataValidation allowBlank="1" showInputMessage="1" showErrorMessage="1" prompt="Geben Sie in der Zelle rechts die Postanschrift ein." sqref="B3" xr:uid="{00000000-0002-0000-0A00-000003000000}"/>
    <dataValidation allowBlank="1" showInputMessage="1" showErrorMessage="1" prompt="Geben Sie in der Zelle rechts die Fortsetzung der Postanschrift ein." sqref="B4" xr:uid="{00000000-0002-0000-0A00-000004000000}"/>
    <dataValidation allowBlank="1" showInputMessage="1" showErrorMessage="1" prompt="Geben Sie Postleitzahl und Stadt in der Zelle rechts ein." sqref="B5" xr:uid="{00000000-0002-0000-0A00-000005000000}"/>
    <dataValidation allowBlank="1" showInputMessage="1" showErrorMessage="1" prompt="Geben Sie den Anfang des Abrechnungszeitraums in der Zelle rechts ein." sqref="F3" xr:uid="{00000000-0002-0000-0A00-000006000000}"/>
    <dataValidation allowBlank="1" showInputMessage="1" showErrorMessage="1" prompt="Geben Sie den Anfang des Abrechnungszeitraums in dieser Zelle ein." sqref="H3" xr:uid="{00000000-0002-0000-0A00-000007000000}"/>
    <dataValidation allowBlank="1" showInputMessage="1" showErrorMessage="1" prompt="Geben Sie das Ende des Abrechnungszeitraums in der Zelle rechts ein." sqref="F4" xr:uid="{00000000-0002-0000-0A00-000008000000}"/>
    <dataValidation allowBlank="1" showInputMessage="1" showErrorMessage="1" prompt="Geben Sie das Ende des Abrechnungszeitraums in dieser Zelle ein." sqref="H4" xr:uid="{00000000-0002-0000-0A00-000009000000}"/>
    <dataValidation allowBlank="1" showInputMessage="1" showErrorMessage="1" prompt="Geben Sie den Namen des Mitarbeiters in der Zelle rechts ein." sqref="B6" xr:uid="{00000000-0002-0000-0A00-00000A000000}"/>
    <dataValidation allowBlank="1" showInputMessage="1" showErrorMessage="1" prompt="Geben Sie die E-Mail-Adresse des Mitarbeiters in der Zelle rechts ein." sqref="F7" xr:uid="{00000000-0002-0000-0A00-00000B000000}"/>
    <dataValidation allowBlank="1" showInputMessage="1" showErrorMessage="1" prompt="Geben Sie in dieser Spalte unter dieser Überschrift den Tag ein." sqref="B11" xr:uid="{00000000-0002-0000-0A00-00000C000000}"/>
    <dataValidation allowBlank="1" showInputMessage="1" showErrorMessage="1" prompt="Geben Sie den Namen des Vorgesetzten in der Zelle rechts ein." sqref="B7" xr:uid="{00000000-0002-0000-0A00-00000D000000}"/>
    <dataValidation allowBlank="1" showInputMessage="1" showErrorMessage="1" prompt="Das Datum in dieser Spalte unter dieser Überschrift wird auf der Grundlage von Anfang und Ende des Zahlungszeitraums in den Zellen H3 und H4 automatisch aktualisiert." sqref="C11" xr:uid="{00000000-0002-0000-0A00-00000E000000}"/>
    <dataValidation allowBlank="1" showErrorMessage="1" prompt="Geben Sie in dieser Spalte unter dieser Überschrift die Überstunden ein." sqref="I11" xr:uid="{00000000-0002-0000-0A00-00000F000000}"/>
    <dataValidation allowBlank="1" showInputMessage="1" showErrorMessage="1" prompt="Die Gesamtarbeitsstunden werden in dieser Spalte unter dieser Überschrift automatisch berechnet." sqref="M11" xr:uid="{00000000-0002-0000-0A00-000010000000}"/>
    <dataValidation allowBlank="1" showInputMessage="1" showErrorMessage="1" prompt="Die Gesamtstunden werden in den Zellen rechts automatisch berechnet." sqref="B43" xr:uid="{00000000-0002-0000-0A00-000011000000}"/>
    <dataValidation allowBlank="1" showInputMessage="1" showErrorMessage="1" prompt="Geben Sie in dieser Zelle die Unterschrift des Mitarbeiters ein." sqref="D44:M44" xr:uid="{00000000-0002-0000-0A00-000012000000}"/>
    <dataValidation allowBlank="1" showInputMessage="1" showErrorMessage="1" prompt="Geben Sie in dieser Zelle die Unterschrift des Vorgesetzten ein." sqref="D46:M46" xr:uid="{00000000-0002-0000-0A00-000013000000}"/>
    <dataValidation allowBlank="1" showInputMessage="1" showErrorMessage="1" prompt="Geben Sie in dieser Zelle den Namen des Mitarbeiters ein." sqref="E6" xr:uid="{00000000-0002-0000-0A00-000014000000}"/>
    <dataValidation allowBlank="1" showInputMessage="1" showErrorMessage="1" prompt="Geben Sie in dieser Zelle den Namen des Vorgesetzten ein." sqref="E7" xr:uid="{00000000-0002-0000-0A00-000015000000}"/>
    <dataValidation allowBlank="1" showInputMessage="1" showErrorMessage="1" prompt="Geben Sie die Telefonnummer des Mitarbeiters in der Zelle rechts ein." sqref="F6:G6" xr:uid="{00000000-0002-0000-0A00-000016000000}"/>
    <dataValidation allowBlank="1" showErrorMessage="1" prompt="Geben Sie in dieser Spalte unter dieser Überschrift die normalen Arbeitsstunden ein." sqref="D11" xr:uid="{00000000-0002-0000-0A00-000017000000}"/>
    <dataValidation allowBlank="1" showInputMessage="1" showErrorMessage="1" prompt="Wählen Sie den Grund der Absenz aus. Legende: A = Arztbesuch, U = Unfall, K = Krankheit, S = Sonstiges (Bitte in Zeile 54 kurz erläutern)" sqref="K11" xr:uid="{00000000-0002-0000-0A00-000018000000}"/>
    <dataValidation allowBlank="1" showErrorMessage="1" sqref="C3:D7 H6:H7" xr:uid="{00000000-0002-0000-0A00-000019000000}"/>
    <dataValidation allowBlank="1" showInputMessage="1" showErrorMessage="1" prompt="Geben Sie die Uhrzeit des Arbeitsendes ein. Erfassung mit hh:mm Bsp. 15:10" sqref="H11:H41" xr:uid="{00000000-0002-0000-0A00-00001A000000}"/>
    <dataValidation allowBlank="1" showInputMessage="1" showErrorMessage="1" prompt="Geben Sie die Uhrzeit des Arbeitsbeginnes ein. Erfassung mit hh:mm Bsp. 13:20" sqref="G11:G41" xr:uid="{00000000-0002-0000-0A00-00001B000000}"/>
    <dataValidation allowBlank="1" showInputMessage="1" showErrorMessage="1" prompt="Geben Sie die Uhrzeit des Arbeitsendes ein. Erfassung mit hh:mm Bsp. 12:10" sqref="F11:F41" xr:uid="{00000000-0002-0000-0A00-00001C000000}"/>
    <dataValidation allowBlank="1" showInputMessage="1" showErrorMessage="1" prompt="Geben Sie die Uhrzeit des Arbeitsbeginnes ein. Erfassung mit hh:mm Bsp. 10:00" sqref="E11:E41" xr:uid="{00000000-0002-0000-0A00-00001D000000}"/>
    <dataValidation allowBlank="1" showInputMessage="1" showErrorMessage="1" prompt="Geben Sie die Ferien und Feiertage ein. Nur volle oder halbe Soll Arbeitsstunden erfassen. Format hh:mm Bsp. 4:00" sqref="L11:L41" xr:uid="{00000000-0002-0000-0A00-00001E000000}"/>
    <dataValidation allowBlank="1" showInputMessage="1" showErrorMessage="1" prompt="Geben Sie die Abwesenheits-Stunden wegen Absenzen ein. Arztbesuch Angabe in Stunden und Minuten Bsp. 1:20, Krankheit/Unfall mit Soll Arbeitsstunden pro Tag" sqref="J11:J41" xr:uid="{00000000-0002-0000-0A00-00001F000000}"/>
    <dataValidation type="list" allowBlank="1" showInputMessage="1" showErrorMessage="1" sqref="K12:K41" xr:uid="{00000000-0002-0000-0A00-000020000000}">
      <formula1>$B$49:$B$55</formula1>
    </dataValidation>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M57"/>
  <sheetViews>
    <sheetView showGridLines="0"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3" ht="42" customHeight="1" thickBot="1" x14ac:dyDescent="0.35">
      <c r="B1" s="60" t="s">
        <v>43</v>
      </c>
      <c r="C1" s="60"/>
      <c r="D1" s="60"/>
      <c r="E1" s="29" t="s">
        <v>80</v>
      </c>
      <c r="F1" s="29">
        <v>2020</v>
      </c>
      <c r="G1" s="29"/>
      <c r="H1" s="29"/>
      <c r="I1" s="29"/>
      <c r="J1" s="29"/>
      <c r="K1" s="29"/>
      <c r="L1" s="29"/>
      <c r="M1" s="29"/>
    </row>
    <row r="2" spans="2:13" ht="42" customHeight="1" thickTop="1" thickBot="1" x14ac:dyDescent="0.3">
      <c r="B2" s="2" t="str">
        <f>Stamm!B4</f>
        <v>Meister AG</v>
      </c>
      <c r="C2" s="2"/>
      <c r="D2" s="2"/>
      <c r="E2" s="2"/>
      <c r="F2" s="2"/>
      <c r="G2" s="2"/>
      <c r="H2" s="2"/>
      <c r="I2" s="2"/>
      <c r="J2" s="18"/>
      <c r="K2" s="18"/>
      <c r="L2" s="18"/>
      <c r="M2" s="18"/>
    </row>
    <row r="3" spans="2:13" ht="30" customHeight="1" thickTop="1" x14ac:dyDescent="0.2">
      <c r="B3" s="45" t="s">
        <v>1</v>
      </c>
      <c r="C3" s="61" t="str">
        <f>Stamm!B6</f>
        <v>Muster Hans</v>
      </c>
      <c r="D3" s="61"/>
      <c r="E3" s="7"/>
      <c r="F3" s="62" t="s">
        <v>14</v>
      </c>
      <c r="G3" s="62"/>
      <c r="H3" s="49">
        <v>44105</v>
      </c>
      <c r="J3" s="19" t="s">
        <v>25</v>
      </c>
      <c r="K3" s="34"/>
      <c r="L3" s="20">
        <f>D44</f>
        <v>105.60000000000002</v>
      </c>
      <c r="M3" s="21">
        <v>1</v>
      </c>
    </row>
    <row r="4" spans="2:13" ht="30" customHeight="1" x14ac:dyDescent="0.2">
      <c r="B4" s="45" t="s">
        <v>0</v>
      </c>
      <c r="C4" s="63" t="str">
        <f>Stamm!B8</f>
        <v>Boden 15</v>
      </c>
      <c r="D4" s="63"/>
      <c r="E4" s="7"/>
      <c r="F4" s="64" t="s">
        <v>15</v>
      </c>
      <c r="G4" s="64"/>
      <c r="H4" s="49">
        <v>44135</v>
      </c>
      <c r="J4" s="22" t="s">
        <v>26</v>
      </c>
      <c r="K4" s="35"/>
      <c r="L4" s="23">
        <f>I44</f>
        <v>0</v>
      </c>
      <c r="M4" s="24">
        <f>L4/L3</f>
        <v>0</v>
      </c>
    </row>
    <row r="5" spans="2:13" ht="30" customHeight="1" x14ac:dyDescent="0.2">
      <c r="B5" s="45" t="s">
        <v>19</v>
      </c>
      <c r="C5" s="63" t="str">
        <f>Stamm!B10</f>
        <v>8406 Winterthur</v>
      </c>
      <c r="D5" s="63"/>
      <c r="E5" s="7"/>
      <c r="J5" s="22" t="s">
        <v>27</v>
      </c>
      <c r="K5" s="35"/>
      <c r="L5" s="23">
        <f>(J44+L44)</f>
        <v>0</v>
      </c>
      <c r="M5" s="24">
        <f>L5/L3</f>
        <v>0</v>
      </c>
    </row>
    <row r="6" spans="2:13" ht="30" customHeight="1" x14ac:dyDescent="0.2">
      <c r="B6" s="45" t="s">
        <v>2</v>
      </c>
      <c r="C6" s="63" t="str">
        <f>Stamm!B12</f>
        <v>Meister Müller</v>
      </c>
      <c r="D6" s="63"/>
      <c r="E6" s="7"/>
      <c r="F6" s="64" t="s">
        <v>16</v>
      </c>
      <c r="G6" s="64"/>
      <c r="H6" s="47" t="str">
        <f>Stamm!B20</f>
        <v>079 222 22 22</v>
      </c>
      <c r="J6" s="51" t="s">
        <v>28</v>
      </c>
      <c r="K6" s="52"/>
      <c r="L6" s="53">
        <f>L3-L4-L5</f>
        <v>105.60000000000002</v>
      </c>
      <c r="M6" s="54">
        <f>L6/L3</f>
        <v>1</v>
      </c>
    </row>
    <row r="7" spans="2:13" ht="30" customHeight="1" thickBot="1" x14ac:dyDescent="0.25">
      <c r="B7" s="45" t="s">
        <v>42</v>
      </c>
      <c r="C7" s="65">
        <f>Stamm!B17</f>
        <v>0.6</v>
      </c>
      <c r="D7" s="66"/>
      <c r="E7" s="7"/>
      <c r="F7" s="64" t="s">
        <v>17</v>
      </c>
      <c r="G7" s="64"/>
      <c r="H7" s="48" t="str">
        <f>Stamm!B22</f>
        <v>hans.muser@mueller.ch</v>
      </c>
      <c r="J7" s="25" t="s">
        <v>29</v>
      </c>
      <c r="K7" s="36"/>
      <c r="L7" s="55">
        <f>IF(L6&lt;0,-L6,0)</f>
        <v>0</v>
      </c>
      <c r="M7" s="26"/>
    </row>
    <row r="8" spans="2:13" ht="15" customHeight="1" x14ac:dyDescent="0.2"/>
    <row r="9" spans="2:13" ht="15" customHeight="1" x14ac:dyDescent="0.2">
      <c r="B9" s="45" t="s">
        <v>55</v>
      </c>
      <c r="D9" s="43">
        <f>Stamm!B15*Stamm!B17/5</f>
        <v>0.2</v>
      </c>
      <c r="E9" s="14"/>
      <c r="F9" s="8"/>
      <c r="G9" s="8"/>
      <c r="H9" s="8"/>
    </row>
    <row r="10" spans="2:13" ht="15" customHeight="1" x14ac:dyDescent="0.2">
      <c r="D10" s="9"/>
    </row>
    <row r="11" spans="2:13"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3" ht="30" customHeight="1" x14ac:dyDescent="0.2">
      <c r="B12" s="40" t="s">
        <v>7</v>
      </c>
      <c r="C12" s="41">
        <f>IFERROR(IF(H3="","",H3),"")</f>
        <v>44105</v>
      </c>
      <c r="D12" s="42">
        <f>IF((OR(Arbeitszeittabelle34567891011[[#This Row],[Tag]]="Samstag",Arbeitszeittabelle34567891011[[#This Row],[Tag]]="Sonntag")),"",$D$9)</f>
        <v>0.2</v>
      </c>
      <c r="E12" s="12"/>
      <c r="F12" s="12"/>
      <c r="G12" s="12"/>
      <c r="H12" s="12"/>
      <c r="I12" s="43">
        <f t="shared" ref="I12:I42" si="0">(F12-E12+H12-G12)</f>
        <v>0</v>
      </c>
      <c r="J12" s="30"/>
      <c r="K12" s="39"/>
      <c r="L12" s="30"/>
      <c r="M12" s="32">
        <f>Arbeitszeittabelle34567891011[[#This Row],[Arbeit Ist]]+Arbeitszeittabelle34567891011[[#This Row],[Absenzen *]]+Arbeitszeittabelle34567891011[[#This Row],[Ferien und Feiertage]]</f>
        <v>0</v>
      </c>
    </row>
    <row r="13" spans="2:13" ht="30" customHeight="1" x14ac:dyDescent="0.2">
      <c r="B13" s="40" t="s">
        <v>8</v>
      </c>
      <c r="C13" s="41">
        <f>IF($H$3="","",C12+1)</f>
        <v>44106</v>
      </c>
      <c r="D13" s="42">
        <f>IF((OR(Arbeitszeittabelle34567891011[[#This Row],[Tag]]="Samstag",Arbeitszeittabelle34567891011[[#This Row],[Tag]]="Sonntag")),"",$D$9)</f>
        <v>0.2</v>
      </c>
      <c r="E13" s="12"/>
      <c r="F13" s="12"/>
      <c r="G13" s="12"/>
      <c r="H13" s="12"/>
      <c r="I13" s="43">
        <f t="shared" si="0"/>
        <v>0</v>
      </c>
      <c r="J13" s="30"/>
      <c r="K13" s="39"/>
      <c r="L13" s="30"/>
      <c r="M13" s="32">
        <f>Arbeitszeittabelle34567891011[[#This Row],[Arbeit Ist]]+Arbeitszeittabelle34567891011[[#This Row],[Absenzen *]]+Arbeitszeittabelle34567891011[[#This Row],[Ferien und Feiertage]]</f>
        <v>0</v>
      </c>
    </row>
    <row r="14" spans="2:13" ht="30" customHeight="1" x14ac:dyDescent="0.2">
      <c r="B14" s="40" t="s">
        <v>9</v>
      </c>
      <c r="C14" s="41">
        <f t="shared" ref="C14:C42" si="1">IF($H$3="","",C13+1)</f>
        <v>44107</v>
      </c>
      <c r="D14" s="42" t="str">
        <f>IF((OR(Arbeitszeittabelle34567891011[[#This Row],[Tag]]="Samstag",Arbeitszeittabelle34567891011[[#This Row],[Tag]]="Sonntag")),"",$D$9)</f>
        <v/>
      </c>
      <c r="E14" s="12"/>
      <c r="F14" s="12"/>
      <c r="G14" s="12"/>
      <c r="H14" s="12"/>
      <c r="I14" s="43">
        <f t="shared" si="0"/>
        <v>0</v>
      </c>
      <c r="J14" s="30"/>
      <c r="K14" s="39"/>
      <c r="L14" s="30"/>
      <c r="M14" s="32">
        <f>Arbeitszeittabelle34567891011[[#This Row],[Arbeit Ist]]+Arbeitszeittabelle34567891011[[#This Row],[Absenzen *]]+Arbeitszeittabelle34567891011[[#This Row],[Ferien und Feiertage]]</f>
        <v>0</v>
      </c>
    </row>
    <row r="15" spans="2:13" ht="30" customHeight="1" x14ac:dyDescent="0.2">
      <c r="B15" s="40" t="s">
        <v>10</v>
      </c>
      <c r="C15" s="41">
        <f t="shared" si="1"/>
        <v>44108</v>
      </c>
      <c r="D15" s="42" t="str">
        <f>IF((OR(Arbeitszeittabelle34567891011[[#This Row],[Tag]]="Samstag",Arbeitszeittabelle34567891011[[#This Row],[Tag]]="Sonntag")),"",$D$9)</f>
        <v/>
      </c>
      <c r="E15" s="12"/>
      <c r="F15" s="12"/>
      <c r="G15" s="12"/>
      <c r="H15" s="12"/>
      <c r="I15" s="43">
        <f t="shared" si="0"/>
        <v>0</v>
      </c>
      <c r="J15" s="30"/>
      <c r="K15" s="39"/>
      <c r="L15" s="30"/>
      <c r="M15" s="32">
        <f>Arbeitszeittabelle34567891011[[#This Row],[Arbeit Ist]]+Arbeitszeittabelle34567891011[[#This Row],[Absenzen *]]+Arbeitszeittabelle34567891011[[#This Row],[Ferien und Feiertage]]</f>
        <v>0</v>
      </c>
    </row>
    <row r="16" spans="2:13" ht="30" customHeight="1" x14ac:dyDescent="0.2">
      <c r="B16" s="40" t="s">
        <v>4</v>
      </c>
      <c r="C16" s="41">
        <f t="shared" si="1"/>
        <v>44109</v>
      </c>
      <c r="D16" s="42">
        <f>IF((OR(Arbeitszeittabelle34567891011[[#This Row],[Tag]]="Samstag",Arbeitszeittabelle34567891011[[#This Row],[Tag]]="Sonntag")),"",$D$9)</f>
        <v>0.2</v>
      </c>
      <c r="E16" s="12"/>
      <c r="F16" s="12"/>
      <c r="G16" s="12"/>
      <c r="H16" s="12"/>
      <c r="I16" s="43">
        <f t="shared" si="0"/>
        <v>0</v>
      </c>
      <c r="J16" s="30"/>
      <c r="K16" s="39"/>
      <c r="L16" s="30"/>
      <c r="M16" s="32">
        <f>Arbeitszeittabelle34567891011[[#This Row],[Arbeit Ist]]+Arbeitszeittabelle34567891011[[#This Row],[Absenzen *]]+Arbeitszeittabelle34567891011[[#This Row],[Ferien und Feiertage]]</f>
        <v>0</v>
      </c>
    </row>
    <row r="17" spans="2:13" ht="30" customHeight="1" x14ac:dyDescent="0.2">
      <c r="B17" s="40" t="s">
        <v>5</v>
      </c>
      <c r="C17" s="41">
        <f t="shared" si="1"/>
        <v>44110</v>
      </c>
      <c r="D17" s="42">
        <f>IF((OR(Arbeitszeittabelle34567891011[[#This Row],[Tag]]="Samstag",Arbeitszeittabelle34567891011[[#This Row],[Tag]]="Sonntag")),"",$D$9)</f>
        <v>0.2</v>
      </c>
      <c r="E17" s="12"/>
      <c r="F17" s="12"/>
      <c r="G17" s="12"/>
      <c r="H17" s="12"/>
      <c r="I17" s="43">
        <f t="shared" si="0"/>
        <v>0</v>
      </c>
      <c r="J17" s="30"/>
      <c r="K17" s="39"/>
      <c r="L17" s="30"/>
      <c r="M17" s="32">
        <f>Arbeitszeittabelle34567891011[[#This Row],[Arbeit Ist]]+Arbeitszeittabelle34567891011[[#This Row],[Absenzen *]]+Arbeitszeittabelle34567891011[[#This Row],[Ferien und Feiertage]]</f>
        <v>0</v>
      </c>
    </row>
    <row r="18" spans="2:13" ht="30" customHeight="1" x14ac:dyDescent="0.2">
      <c r="B18" s="40" t="s">
        <v>6</v>
      </c>
      <c r="C18" s="41">
        <f t="shared" si="1"/>
        <v>44111</v>
      </c>
      <c r="D18" s="42">
        <f>IF((OR(Arbeitszeittabelle34567891011[[#This Row],[Tag]]="Samstag",Arbeitszeittabelle34567891011[[#This Row],[Tag]]="Sonntag")),"",$D$9)</f>
        <v>0.2</v>
      </c>
      <c r="E18" s="12"/>
      <c r="F18" s="12"/>
      <c r="G18" s="12"/>
      <c r="H18" s="12"/>
      <c r="I18" s="43">
        <f t="shared" si="0"/>
        <v>0</v>
      </c>
      <c r="J18" s="30"/>
      <c r="K18" s="39"/>
      <c r="L18" s="30"/>
      <c r="M18" s="32">
        <f>Arbeitszeittabelle34567891011[[#This Row],[Arbeit Ist]]+Arbeitszeittabelle34567891011[[#This Row],[Absenzen *]]+Arbeitszeittabelle34567891011[[#This Row],[Ferien und Feiertage]]</f>
        <v>0</v>
      </c>
    </row>
    <row r="19" spans="2:13" ht="30" customHeight="1" x14ac:dyDescent="0.2">
      <c r="B19" s="40" t="s">
        <v>7</v>
      </c>
      <c r="C19" s="41">
        <f t="shared" si="1"/>
        <v>44112</v>
      </c>
      <c r="D19" s="42">
        <f>IF((OR(Arbeitszeittabelle34567891011[[#This Row],[Tag]]="Samstag",Arbeitszeittabelle34567891011[[#This Row],[Tag]]="Sonntag")),"",$D$9)</f>
        <v>0.2</v>
      </c>
      <c r="E19" s="12"/>
      <c r="F19" s="12"/>
      <c r="G19" s="12"/>
      <c r="H19" s="12"/>
      <c r="I19" s="43">
        <f t="shared" si="0"/>
        <v>0</v>
      </c>
      <c r="J19" s="30"/>
      <c r="K19" s="39"/>
      <c r="L19" s="30"/>
      <c r="M19" s="32">
        <f>Arbeitszeittabelle34567891011[[#This Row],[Arbeit Ist]]+Arbeitszeittabelle34567891011[[#This Row],[Absenzen *]]+Arbeitszeittabelle34567891011[[#This Row],[Ferien und Feiertage]]</f>
        <v>0</v>
      </c>
    </row>
    <row r="20" spans="2:13" ht="30" customHeight="1" x14ac:dyDescent="0.2">
      <c r="B20" s="40" t="s">
        <v>8</v>
      </c>
      <c r="C20" s="41">
        <f t="shared" si="1"/>
        <v>44113</v>
      </c>
      <c r="D20" s="42">
        <f>IF((OR(Arbeitszeittabelle34567891011[[#This Row],[Tag]]="Samstag",Arbeitszeittabelle34567891011[[#This Row],[Tag]]="Sonntag")),"",$D$9)</f>
        <v>0.2</v>
      </c>
      <c r="E20" s="12"/>
      <c r="F20" s="12"/>
      <c r="G20" s="12"/>
      <c r="H20" s="12"/>
      <c r="I20" s="43">
        <f t="shared" si="0"/>
        <v>0</v>
      </c>
      <c r="J20" s="30"/>
      <c r="K20" s="39"/>
      <c r="L20" s="30"/>
      <c r="M20" s="32">
        <f>Arbeitszeittabelle34567891011[[#This Row],[Arbeit Ist]]+Arbeitszeittabelle34567891011[[#This Row],[Absenzen *]]+Arbeitszeittabelle34567891011[[#This Row],[Ferien und Feiertage]]</f>
        <v>0</v>
      </c>
    </row>
    <row r="21" spans="2:13" ht="30" customHeight="1" x14ac:dyDescent="0.2">
      <c r="B21" s="40" t="s">
        <v>9</v>
      </c>
      <c r="C21" s="41">
        <f t="shared" si="1"/>
        <v>44114</v>
      </c>
      <c r="D21" s="42" t="str">
        <f>IF((OR(Arbeitszeittabelle34567891011[[#This Row],[Tag]]="Samstag",Arbeitszeittabelle34567891011[[#This Row],[Tag]]="Sonntag")),"",$D$9)</f>
        <v/>
      </c>
      <c r="E21" s="12"/>
      <c r="F21" s="12"/>
      <c r="G21" s="12"/>
      <c r="H21" s="12"/>
      <c r="I21" s="43">
        <f t="shared" si="0"/>
        <v>0</v>
      </c>
      <c r="J21" s="30"/>
      <c r="K21" s="39"/>
      <c r="L21" s="30"/>
      <c r="M21" s="32">
        <f>Arbeitszeittabelle34567891011[[#This Row],[Arbeit Ist]]+Arbeitszeittabelle34567891011[[#This Row],[Absenzen *]]+Arbeitszeittabelle34567891011[[#This Row],[Ferien und Feiertage]]</f>
        <v>0</v>
      </c>
    </row>
    <row r="22" spans="2:13" ht="30" customHeight="1" x14ac:dyDescent="0.2">
      <c r="B22" s="40" t="s">
        <v>10</v>
      </c>
      <c r="C22" s="41">
        <f t="shared" si="1"/>
        <v>44115</v>
      </c>
      <c r="D22" s="42" t="str">
        <f>IF((OR(Arbeitszeittabelle34567891011[[#This Row],[Tag]]="Samstag",Arbeitszeittabelle34567891011[[#This Row],[Tag]]="Sonntag")),"",$D$9)</f>
        <v/>
      </c>
      <c r="E22" s="12"/>
      <c r="F22" s="12"/>
      <c r="G22" s="12"/>
      <c r="H22" s="12"/>
      <c r="I22" s="43">
        <f t="shared" si="0"/>
        <v>0</v>
      </c>
      <c r="J22" s="30"/>
      <c r="K22" s="39"/>
      <c r="L22" s="30"/>
      <c r="M22" s="32">
        <f>Arbeitszeittabelle34567891011[[#This Row],[Arbeit Ist]]+Arbeitszeittabelle34567891011[[#This Row],[Absenzen *]]+Arbeitszeittabelle34567891011[[#This Row],[Ferien und Feiertage]]</f>
        <v>0</v>
      </c>
    </row>
    <row r="23" spans="2:13" ht="30" customHeight="1" x14ac:dyDescent="0.2">
      <c r="B23" s="40" t="s">
        <v>4</v>
      </c>
      <c r="C23" s="41">
        <f t="shared" si="1"/>
        <v>44116</v>
      </c>
      <c r="D23" s="42">
        <f>IF((OR(Arbeitszeittabelle34567891011[[#This Row],[Tag]]="Samstag",Arbeitszeittabelle34567891011[[#This Row],[Tag]]="Sonntag")),"",$D$9)</f>
        <v>0.2</v>
      </c>
      <c r="E23" s="12"/>
      <c r="F23" s="12"/>
      <c r="G23" s="12"/>
      <c r="H23" s="12"/>
      <c r="I23" s="43">
        <f t="shared" si="0"/>
        <v>0</v>
      </c>
      <c r="J23" s="30"/>
      <c r="K23" s="39"/>
      <c r="L23" s="30"/>
      <c r="M23" s="32">
        <f>Arbeitszeittabelle34567891011[[#This Row],[Arbeit Ist]]+Arbeitszeittabelle34567891011[[#This Row],[Absenzen *]]+Arbeitszeittabelle34567891011[[#This Row],[Ferien und Feiertage]]</f>
        <v>0</v>
      </c>
    </row>
    <row r="24" spans="2:13" ht="30" customHeight="1" x14ac:dyDescent="0.2">
      <c r="B24" s="40" t="s">
        <v>5</v>
      </c>
      <c r="C24" s="41">
        <f t="shared" si="1"/>
        <v>44117</v>
      </c>
      <c r="D24" s="42">
        <f>IF((OR(Arbeitszeittabelle34567891011[[#This Row],[Tag]]="Samstag",Arbeitszeittabelle34567891011[[#This Row],[Tag]]="Sonntag")),"",$D$9)</f>
        <v>0.2</v>
      </c>
      <c r="E24" s="12"/>
      <c r="F24" s="12"/>
      <c r="G24" s="12"/>
      <c r="H24" s="12"/>
      <c r="I24" s="43">
        <f t="shared" si="0"/>
        <v>0</v>
      </c>
      <c r="J24" s="30"/>
      <c r="K24" s="39"/>
      <c r="L24" s="30"/>
      <c r="M24" s="32">
        <f>Arbeitszeittabelle34567891011[[#This Row],[Arbeit Ist]]+Arbeitszeittabelle34567891011[[#This Row],[Absenzen *]]+Arbeitszeittabelle34567891011[[#This Row],[Ferien und Feiertage]]</f>
        <v>0</v>
      </c>
    </row>
    <row r="25" spans="2:13" ht="30" customHeight="1" x14ac:dyDescent="0.2">
      <c r="B25" s="40" t="s">
        <v>6</v>
      </c>
      <c r="C25" s="41">
        <f t="shared" si="1"/>
        <v>44118</v>
      </c>
      <c r="D25" s="42">
        <f>IF((OR(Arbeitszeittabelle34567891011[[#This Row],[Tag]]="Samstag",Arbeitszeittabelle34567891011[[#This Row],[Tag]]="Sonntag")),"",$D$9)</f>
        <v>0.2</v>
      </c>
      <c r="E25" s="12"/>
      <c r="F25" s="12"/>
      <c r="G25" s="12"/>
      <c r="H25" s="12"/>
      <c r="I25" s="43">
        <f t="shared" si="0"/>
        <v>0</v>
      </c>
      <c r="J25" s="30"/>
      <c r="K25" s="39"/>
      <c r="L25" s="30"/>
      <c r="M25" s="32">
        <f>Arbeitszeittabelle34567891011[[#This Row],[Arbeit Ist]]+Arbeitszeittabelle34567891011[[#This Row],[Absenzen *]]+Arbeitszeittabelle34567891011[[#This Row],[Ferien und Feiertage]]</f>
        <v>0</v>
      </c>
    </row>
    <row r="26" spans="2:13" ht="30" customHeight="1" x14ac:dyDescent="0.2">
      <c r="B26" s="40" t="s">
        <v>7</v>
      </c>
      <c r="C26" s="41">
        <f t="shared" si="1"/>
        <v>44119</v>
      </c>
      <c r="D26" s="42">
        <f>IF((OR(Arbeitszeittabelle34567891011[[#This Row],[Tag]]="Samstag",Arbeitszeittabelle34567891011[[#This Row],[Tag]]="Sonntag")),"",$D$9)</f>
        <v>0.2</v>
      </c>
      <c r="E26" s="12"/>
      <c r="F26" s="12"/>
      <c r="G26" s="12"/>
      <c r="H26" s="12"/>
      <c r="I26" s="43">
        <f t="shared" si="0"/>
        <v>0</v>
      </c>
      <c r="J26" s="30"/>
      <c r="K26" s="39"/>
      <c r="L26" s="30"/>
      <c r="M26" s="32">
        <f>Arbeitszeittabelle34567891011[[#This Row],[Arbeit Ist]]+Arbeitszeittabelle34567891011[[#This Row],[Absenzen *]]+Arbeitszeittabelle34567891011[[#This Row],[Ferien und Feiertage]]</f>
        <v>0</v>
      </c>
    </row>
    <row r="27" spans="2:13" ht="30" customHeight="1" x14ac:dyDescent="0.2">
      <c r="B27" s="40" t="s">
        <v>8</v>
      </c>
      <c r="C27" s="41">
        <f t="shared" si="1"/>
        <v>44120</v>
      </c>
      <c r="D27" s="42">
        <f>IF((OR(Arbeitszeittabelle34567891011[[#This Row],[Tag]]="Samstag",Arbeitszeittabelle34567891011[[#This Row],[Tag]]="Sonntag")),"",$D$9)</f>
        <v>0.2</v>
      </c>
      <c r="E27" s="12"/>
      <c r="F27" s="12"/>
      <c r="G27" s="12"/>
      <c r="H27" s="12"/>
      <c r="I27" s="43">
        <f t="shared" si="0"/>
        <v>0</v>
      </c>
      <c r="J27" s="30"/>
      <c r="K27" s="39"/>
      <c r="L27" s="30"/>
      <c r="M27" s="32">
        <f>Arbeitszeittabelle34567891011[[#This Row],[Arbeit Ist]]+Arbeitszeittabelle34567891011[[#This Row],[Absenzen *]]+Arbeitszeittabelle34567891011[[#This Row],[Ferien und Feiertage]]</f>
        <v>0</v>
      </c>
    </row>
    <row r="28" spans="2:13" ht="30" customHeight="1" x14ac:dyDescent="0.2">
      <c r="B28" s="40" t="s">
        <v>9</v>
      </c>
      <c r="C28" s="41">
        <f t="shared" si="1"/>
        <v>44121</v>
      </c>
      <c r="D28" s="42" t="str">
        <f>IF((OR(Arbeitszeittabelle34567891011[[#This Row],[Tag]]="Samstag",Arbeitszeittabelle34567891011[[#This Row],[Tag]]="Sonntag")),"",$D$9)</f>
        <v/>
      </c>
      <c r="E28" s="12"/>
      <c r="F28" s="12"/>
      <c r="G28" s="12"/>
      <c r="H28" s="12"/>
      <c r="I28" s="43">
        <f t="shared" si="0"/>
        <v>0</v>
      </c>
      <c r="J28" s="30"/>
      <c r="K28" s="39"/>
      <c r="L28" s="30"/>
      <c r="M28" s="32">
        <f>Arbeitszeittabelle34567891011[[#This Row],[Arbeit Ist]]+Arbeitszeittabelle34567891011[[#This Row],[Absenzen *]]+Arbeitszeittabelle34567891011[[#This Row],[Ferien und Feiertage]]</f>
        <v>0</v>
      </c>
    </row>
    <row r="29" spans="2:13" ht="30" customHeight="1" x14ac:dyDescent="0.2">
      <c r="B29" s="40" t="s">
        <v>10</v>
      </c>
      <c r="C29" s="41">
        <f t="shared" si="1"/>
        <v>44122</v>
      </c>
      <c r="D29" s="42" t="str">
        <f>IF((OR(Arbeitszeittabelle34567891011[[#This Row],[Tag]]="Samstag",Arbeitszeittabelle34567891011[[#This Row],[Tag]]="Sonntag")),"",$D$9)</f>
        <v/>
      </c>
      <c r="E29" s="12"/>
      <c r="F29" s="12"/>
      <c r="G29" s="12"/>
      <c r="H29" s="12"/>
      <c r="I29" s="43">
        <f t="shared" si="0"/>
        <v>0</v>
      </c>
      <c r="J29" s="30"/>
      <c r="K29" s="39"/>
      <c r="L29" s="30"/>
      <c r="M29" s="32">
        <f>Arbeitszeittabelle34567891011[[#This Row],[Arbeit Ist]]+Arbeitszeittabelle34567891011[[#This Row],[Absenzen *]]+Arbeitszeittabelle34567891011[[#This Row],[Ferien und Feiertage]]</f>
        <v>0</v>
      </c>
    </row>
    <row r="30" spans="2:13" ht="30" customHeight="1" x14ac:dyDescent="0.2">
      <c r="B30" s="40" t="s">
        <v>4</v>
      </c>
      <c r="C30" s="41">
        <f t="shared" si="1"/>
        <v>44123</v>
      </c>
      <c r="D30" s="42">
        <f>IF((OR(Arbeitszeittabelle34567891011[[#This Row],[Tag]]="Samstag",Arbeitszeittabelle34567891011[[#This Row],[Tag]]="Sonntag")),"",$D$9)</f>
        <v>0.2</v>
      </c>
      <c r="E30" s="12"/>
      <c r="F30" s="12"/>
      <c r="G30" s="12"/>
      <c r="H30" s="12"/>
      <c r="I30" s="43">
        <f t="shared" si="0"/>
        <v>0</v>
      </c>
      <c r="J30" s="30"/>
      <c r="K30" s="39"/>
      <c r="L30" s="30"/>
      <c r="M30" s="32">
        <f>Arbeitszeittabelle34567891011[[#This Row],[Arbeit Ist]]+Arbeitszeittabelle34567891011[[#This Row],[Absenzen *]]+Arbeitszeittabelle34567891011[[#This Row],[Ferien und Feiertage]]</f>
        <v>0</v>
      </c>
    </row>
    <row r="31" spans="2:13" ht="30" customHeight="1" x14ac:dyDescent="0.2">
      <c r="B31" s="40" t="s">
        <v>5</v>
      </c>
      <c r="C31" s="41">
        <f t="shared" si="1"/>
        <v>44124</v>
      </c>
      <c r="D31" s="42">
        <f>IF((OR(Arbeitszeittabelle34567891011[[#This Row],[Tag]]="Samstag",Arbeitszeittabelle34567891011[[#This Row],[Tag]]="Sonntag")),"",$D$9)</f>
        <v>0.2</v>
      </c>
      <c r="E31" s="12"/>
      <c r="F31" s="12"/>
      <c r="G31" s="12"/>
      <c r="H31" s="12"/>
      <c r="I31" s="43">
        <f t="shared" si="0"/>
        <v>0</v>
      </c>
      <c r="J31" s="30"/>
      <c r="K31" s="39"/>
      <c r="L31" s="30"/>
      <c r="M31" s="32">
        <f>Arbeitszeittabelle34567891011[[#This Row],[Arbeit Ist]]+Arbeitszeittabelle34567891011[[#This Row],[Absenzen *]]+Arbeitszeittabelle34567891011[[#This Row],[Ferien und Feiertage]]</f>
        <v>0</v>
      </c>
    </row>
    <row r="32" spans="2:13" ht="30" customHeight="1" x14ac:dyDescent="0.2">
      <c r="B32" s="40" t="s">
        <v>6</v>
      </c>
      <c r="C32" s="41">
        <f t="shared" si="1"/>
        <v>44125</v>
      </c>
      <c r="D32" s="42">
        <f>IF((OR(Arbeitszeittabelle34567891011[[#This Row],[Tag]]="Samstag",Arbeitszeittabelle34567891011[[#This Row],[Tag]]="Sonntag")),"",$D$9)</f>
        <v>0.2</v>
      </c>
      <c r="E32" s="12"/>
      <c r="F32" s="12"/>
      <c r="G32" s="12"/>
      <c r="H32" s="12"/>
      <c r="I32" s="43">
        <f t="shared" si="0"/>
        <v>0</v>
      </c>
      <c r="J32" s="30"/>
      <c r="K32" s="39"/>
      <c r="L32" s="30"/>
      <c r="M32" s="32">
        <f>Arbeitszeittabelle34567891011[[#This Row],[Arbeit Ist]]+Arbeitszeittabelle34567891011[[#This Row],[Absenzen *]]+Arbeitszeittabelle34567891011[[#This Row],[Ferien und Feiertage]]</f>
        <v>0</v>
      </c>
    </row>
    <row r="33" spans="2:13" ht="30" customHeight="1" x14ac:dyDescent="0.2">
      <c r="B33" s="40" t="s">
        <v>7</v>
      </c>
      <c r="C33" s="41">
        <f t="shared" si="1"/>
        <v>44126</v>
      </c>
      <c r="D33" s="42">
        <f>IF((OR(Arbeitszeittabelle34567891011[[#This Row],[Tag]]="Samstag",Arbeitszeittabelle34567891011[[#This Row],[Tag]]="Sonntag")),"",$D$9)</f>
        <v>0.2</v>
      </c>
      <c r="E33" s="12"/>
      <c r="F33" s="12"/>
      <c r="G33" s="12"/>
      <c r="H33" s="12"/>
      <c r="I33" s="43">
        <f t="shared" si="0"/>
        <v>0</v>
      </c>
      <c r="J33" s="30"/>
      <c r="K33" s="39"/>
      <c r="L33" s="30"/>
      <c r="M33" s="32">
        <f>Arbeitszeittabelle34567891011[[#This Row],[Arbeit Ist]]+Arbeitszeittabelle34567891011[[#This Row],[Absenzen *]]+Arbeitszeittabelle34567891011[[#This Row],[Ferien und Feiertage]]</f>
        <v>0</v>
      </c>
    </row>
    <row r="34" spans="2:13" ht="30" customHeight="1" x14ac:dyDescent="0.2">
      <c r="B34" s="40" t="s">
        <v>8</v>
      </c>
      <c r="C34" s="41">
        <f t="shared" si="1"/>
        <v>44127</v>
      </c>
      <c r="D34" s="42">
        <f>IF((OR(Arbeitszeittabelle34567891011[[#This Row],[Tag]]="Samstag",Arbeitszeittabelle34567891011[[#This Row],[Tag]]="Sonntag")),"",$D$9)</f>
        <v>0.2</v>
      </c>
      <c r="E34" s="12"/>
      <c r="F34" s="12"/>
      <c r="G34" s="12"/>
      <c r="H34" s="12"/>
      <c r="I34" s="43">
        <f t="shared" si="0"/>
        <v>0</v>
      </c>
      <c r="J34" s="30"/>
      <c r="K34" s="39"/>
      <c r="L34" s="30"/>
      <c r="M34" s="32">
        <f>Arbeitszeittabelle34567891011[[#This Row],[Arbeit Ist]]+Arbeitszeittabelle34567891011[[#This Row],[Absenzen *]]+Arbeitszeittabelle34567891011[[#This Row],[Ferien und Feiertage]]</f>
        <v>0</v>
      </c>
    </row>
    <row r="35" spans="2:13" ht="30" customHeight="1" x14ac:dyDescent="0.2">
      <c r="B35" s="40" t="s">
        <v>9</v>
      </c>
      <c r="C35" s="41">
        <f t="shared" si="1"/>
        <v>44128</v>
      </c>
      <c r="D35" s="42" t="str">
        <f>IF((OR(Arbeitszeittabelle34567891011[[#This Row],[Tag]]="Samstag",Arbeitszeittabelle34567891011[[#This Row],[Tag]]="Sonntag")),"",$D$9)</f>
        <v/>
      </c>
      <c r="E35" s="12"/>
      <c r="F35" s="12"/>
      <c r="G35" s="12"/>
      <c r="H35" s="12"/>
      <c r="I35" s="43">
        <f t="shared" si="0"/>
        <v>0</v>
      </c>
      <c r="J35" s="30"/>
      <c r="K35" s="39"/>
      <c r="L35" s="30"/>
      <c r="M35" s="32">
        <f>Arbeitszeittabelle34567891011[[#This Row],[Arbeit Ist]]+Arbeitszeittabelle34567891011[[#This Row],[Absenzen *]]+Arbeitszeittabelle34567891011[[#This Row],[Ferien und Feiertage]]</f>
        <v>0</v>
      </c>
    </row>
    <row r="36" spans="2:13" ht="30" customHeight="1" x14ac:dyDescent="0.2">
      <c r="B36" s="40" t="s">
        <v>10</v>
      </c>
      <c r="C36" s="41">
        <f t="shared" si="1"/>
        <v>44129</v>
      </c>
      <c r="D36" s="42" t="str">
        <f>IF((OR(Arbeitszeittabelle34567891011[[#This Row],[Tag]]="Samstag",Arbeitszeittabelle34567891011[[#This Row],[Tag]]="Sonntag")),"",$D$9)</f>
        <v/>
      </c>
      <c r="E36" s="12"/>
      <c r="F36" s="12"/>
      <c r="G36" s="12"/>
      <c r="H36" s="12"/>
      <c r="I36" s="43">
        <f t="shared" si="0"/>
        <v>0</v>
      </c>
      <c r="J36" s="30"/>
      <c r="K36" s="39"/>
      <c r="L36" s="30"/>
      <c r="M36" s="32">
        <f>Arbeitszeittabelle34567891011[[#This Row],[Arbeit Ist]]+Arbeitszeittabelle34567891011[[#This Row],[Absenzen *]]+Arbeitszeittabelle34567891011[[#This Row],[Ferien und Feiertage]]</f>
        <v>0</v>
      </c>
    </row>
    <row r="37" spans="2:13" ht="30" customHeight="1" x14ac:dyDescent="0.2">
      <c r="B37" s="40" t="s">
        <v>4</v>
      </c>
      <c r="C37" s="41">
        <f t="shared" si="1"/>
        <v>44130</v>
      </c>
      <c r="D37" s="42">
        <f>IF((OR(Arbeitszeittabelle34567891011[[#This Row],[Tag]]="Samstag",Arbeitszeittabelle34567891011[[#This Row],[Tag]]="Sonntag")),"",$D$9)</f>
        <v>0.2</v>
      </c>
      <c r="E37" s="12"/>
      <c r="F37" s="12"/>
      <c r="G37" s="12"/>
      <c r="H37" s="12"/>
      <c r="I37" s="43">
        <f t="shared" si="0"/>
        <v>0</v>
      </c>
      <c r="J37" s="30"/>
      <c r="K37" s="39"/>
      <c r="L37" s="30"/>
      <c r="M37" s="32">
        <f>Arbeitszeittabelle34567891011[[#This Row],[Arbeit Ist]]+Arbeitszeittabelle34567891011[[#This Row],[Absenzen *]]+Arbeitszeittabelle34567891011[[#This Row],[Ferien und Feiertage]]</f>
        <v>0</v>
      </c>
    </row>
    <row r="38" spans="2:13" ht="30" customHeight="1" x14ac:dyDescent="0.2">
      <c r="B38" s="40" t="s">
        <v>5</v>
      </c>
      <c r="C38" s="41">
        <f t="shared" si="1"/>
        <v>44131</v>
      </c>
      <c r="D38" s="42">
        <f>IF((OR(Arbeitszeittabelle34567891011[[#This Row],[Tag]]="Samstag",Arbeitszeittabelle34567891011[[#This Row],[Tag]]="Sonntag")),"",$D$9)</f>
        <v>0.2</v>
      </c>
      <c r="E38" s="12"/>
      <c r="F38" s="12"/>
      <c r="G38" s="12"/>
      <c r="H38" s="12"/>
      <c r="I38" s="43">
        <f t="shared" si="0"/>
        <v>0</v>
      </c>
      <c r="J38" s="30"/>
      <c r="K38" s="39"/>
      <c r="L38" s="30"/>
      <c r="M38" s="32">
        <f>Arbeitszeittabelle34567891011[[#This Row],[Arbeit Ist]]+Arbeitszeittabelle34567891011[[#This Row],[Absenzen *]]+Arbeitszeittabelle34567891011[[#This Row],[Ferien und Feiertage]]</f>
        <v>0</v>
      </c>
    </row>
    <row r="39" spans="2:13" ht="30" customHeight="1" x14ac:dyDescent="0.2">
      <c r="B39" s="40" t="s">
        <v>6</v>
      </c>
      <c r="C39" s="41">
        <f t="shared" si="1"/>
        <v>44132</v>
      </c>
      <c r="D39" s="42">
        <f>IF((OR(Arbeitszeittabelle34567891011[[#This Row],[Tag]]="Samstag",Arbeitszeittabelle34567891011[[#This Row],[Tag]]="Sonntag")),"",$D$9)</f>
        <v>0.2</v>
      </c>
      <c r="E39" s="12"/>
      <c r="F39" s="12"/>
      <c r="G39" s="12"/>
      <c r="H39" s="12"/>
      <c r="I39" s="43">
        <f t="shared" si="0"/>
        <v>0</v>
      </c>
      <c r="J39" s="30"/>
      <c r="K39" s="39"/>
      <c r="L39" s="30"/>
      <c r="M39" s="32">
        <f>Arbeitszeittabelle34567891011[[#This Row],[Arbeit Ist]]+Arbeitszeittabelle34567891011[[#This Row],[Absenzen *]]+Arbeitszeittabelle34567891011[[#This Row],[Ferien und Feiertage]]</f>
        <v>0</v>
      </c>
    </row>
    <row r="40" spans="2:13" ht="30" customHeight="1" x14ac:dyDescent="0.2">
      <c r="B40" s="40" t="s">
        <v>7</v>
      </c>
      <c r="C40" s="41">
        <f t="shared" si="1"/>
        <v>44133</v>
      </c>
      <c r="D40" s="42">
        <f>IF((OR(Arbeitszeittabelle34567891011[[#This Row],[Tag]]="Samstag",Arbeitszeittabelle34567891011[[#This Row],[Tag]]="Sonntag")),"",$D$9)</f>
        <v>0.2</v>
      </c>
      <c r="E40" s="12"/>
      <c r="F40" s="12"/>
      <c r="G40" s="12"/>
      <c r="H40" s="12"/>
      <c r="I40" s="43">
        <f t="shared" si="0"/>
        <v>0</v>
      </c>
      <c r="J40" s="30"/>
      <c r="K40" s="39"/>
      <c r="L40" s="30"/>
      <c r="M40" s="32">
        <f>Arbeitszeittabelle34567891011[[#This Row],[Arbeit Ist]]+Arbeitszeittabelle34567891011[[#This Row],[Absenzen *]]+Arbeitszeittabelle34567891011[[#This Row],[Ferien und Feiertage]]</f>
        <v>0</v>
      </c>
    </row>
    <row r="41" spans="2:13" ht="30" customHeight="1" x14ac:dyDescent="0.2">
      <c r="B41" s="40" t="s">
        <v>8</v>
      </c>
      <c r="C41" s="41">
        <f t="shared" si="1"/>
        <v>44134</v>
      </c>
      <c r="D41" s="42">
        <f>IF((OR(Arbeitszeittabelle34567891011[[#This Row],[Tag]]="Samstag",Arbeitszeittabelle34567891011[[#This Row],[Tag]]="Sonntag")),"",$D$9)</f>
        <v>0.2</v>
      </c>
      <c r="E41" s="12"/>
      <c r="F41" s="12"/>
      <c r="G41" s="12"/>
      <c r="H41" s="12"/>
      <c r="I41" s="43">
        <f t="shared" si="0"/>
        <v>0</v>
      </c>
      <c r="J41" s="30"/>
      <c r="K41" s="39"/>
      <c r="L41" s="30"/>
      <c r="M41" s="32">
        <f>Arbeitszeittabelle34567891011[[#This Row],[Arbeit Ist]]+Arbeitszeittabelle34567891011[[#This Row],[Absenzen *]]+Arbeitszeittabelle34567891011[[#This Row],[Ferien und Feiertage]]</f>
        <v>0</v>
      </c>
    </row>
    <row r="42" spans="2:13" ht="30" customHeight="1" x14ac:dyDescent="0.2">
      <c r="B42" s="40" t="s">
        <v>9</v>
      </c>
      <c r="C42" s="41">
        <f t="shared" si="1"/>
        <v>44135</v>
      </c>
      <c r="D42" s="42" t="str">
        <f>IF((OR(Arbeitszeittabelle34567891011[[#This Row],[Tag]]="Samstag",Arbeitszeittabelle34567891011[[#This Row],[Tag]]="Sonntag")),"",$D$9)</f>
        <v/>
      </c>
      <c r="E42" s="12"/>
      <c r="F42" s="12"/>
      <c r="G42" s="12"/>
      <c r="H42" s="12"/>
      <c r="I42" s="43">
        <f t="shared" si="0"/>
        <v>0</v>
      </c>
      <c r="J42" s="30"/>
      <c r="K42" s="39"/>
      <c r="L42" s="30"/>
      <c r="M42" s="32">
        <f>Arbeitszeittabelle34567891011[[#This Row],[Arbeit Ist]]+Arbeitszeittabelle34567891011[[#This Row],[Absenzen *]]+Arbeitszeittabelle34567891011[[#This Row],[Ferien und Feiertage]]</f>
        <v>0</v>
      </c>
    </row>
    <row r="43" spans="2:13" ht="30" customHeight="1" x14ac:dyDescent="0.2">
      <c r="B43" s="1"/>
      <c r="C43" s="3"/>
      <c r="D43" s="10"/>
      <c r="E43" s="12"/>
      <c r="F43" s="12"/>
      <c r="G43" s="12"/>
      <c r="H43" s="12"/>
      <c r="I43" s="12"/>
      <c r="J43" s="13"/>
      <c r="K43" s="13"/>
      <c r="L43" s="13"/>
      <c r="M43" s="12"/>
    </row>
    <row r="44" spans="2:13" ht="30" customHeight="1" x14ac:dyDescent="0.2">
      <c r="B44" s="67" t="s">
        <v>46</v>
      </c>
      <c r="C44" s="68"/>
      <c r="D44" s="11">
        <f>SUM(D12:D43)*24</f>
        <v>105.60000000000002</v>
      </c>
      <c r="E44" s="11"/>
      <c r="F44" s="11"/>
      <c r="G44" s="11"/>
      <c r="H44" s="11"/>
      <c r="I44" s="11">
        <f>SUM(I12:I43)*24</f>
        <v>0</v>
      </c>
      <c r="J44" s="11">
        <f>SUM(J12:J43)*24</f>
        <v>0</v>
      </c>
      <c r="K44" s="11"/>
      <c r="L44" s="11">
        <f>SUM(L12:L43)*24</f>
        <v>0</v>
      </c>
      <c r="M44" s="11">
        <f>SUM(M12:M43)*24</f>
        <v>0</v>
      </c>
    </row>
    <row r="45" spans="2:13" ht="30" customHeight="1" x14ac:dyDescent="0.2">
      <c r="D45" s="44"/>
      <c r="E45" s="44"/>
      <c r="F45" s="44"/>
      <c r="G45" s="44"/>
      <c r="H45" s="44"/>
      <c r="I45" s="44"/>
      <c r="J45" s="44"/>
      <c r="K45" s="44"/>
      <c r="L45" s="44"/>
      <c r="M45" s="33" t="str">
        <f>IF((SUM(I44:L44)=M44),"","Achtung")</f>
        <v/>
      </c>
    </row>
    <row r="46" spans="2:13" ht="21" customHeight="1" x14ac:dyDescent="0.2">
      <c r="D46" t="s">
        <v>12</v>
      </c>
    </row>
    <row r="47" spans="2:13" ht="13.9" customHeight="1" x14ac:dyDescent="0.2">
      <c r="D47" s="59"/>
      <c r="E47" s="59"/>
      <c r="F47" s="59"/>
      <c r="G47" s="59"/>
      <c r="H47" s="59"/>
      <c r="I47" s="59"/>
      <c r="J47" s="59"/>
      <c r="K47" s="59"/>
      <c r="L47" s="59"/>
      <c r="M47" s="59"/>
    </row>
    <row r="48" spans="2:13" ht="13.9" customHeight="1" x14ac:dyDescent="0.2">
      <c r="D48" t="s">
        <v>13</v>
      </c>
    </row>
    <row r="49" spans="2:4" ht="13.9" customHeight="1" x14ac:dyDescent="0.2">
      <c r="B49" t="s">
        <v>31</v>
      </c>
    </row>
    <row r="50" spans="2:4" ht="13.9" customHeight="1" x14ac:dyDescent="0.2">
      <c r="B50" s="38" t="s">
        <v>51</v>
      </c>
      <c r="C50" t="s">
        <v>48</v>
      </c>
    </row>
    <row r="51" spans="2:4" ht="13.9" customHeight="1" x14ac:dyDescent="0.2">
      <c r="B51" s="38" t="s">
        <v>52</v>
      </c>
      <c r="C51" t="s">
        <v>49</v>
      </c>
    </row>
    <row r="52" spans="2:4" ht="13.9" customHeight="1" x14ac:dyDescent="0.2">
      <c r="B52" s="38" t="s">
        <v>53</v>
      </c>
      <c r="C52" t="s">
        <v>50</v>
      </c>
    </row>
    <row r="53" spans="2:4" ht="13.9" customHeight="1" x14ac:dyDescent="0.2">
      <c r="B53" s="38" t="s">
        <v>64</v>
      </c>
      <c r="C53" t="s">
        <v>65</v>
      </c>
    </row>
    <row r="54" spans="2:4" ht="13.9" customHeight="1" x14ac:dyDescent="0.2">
      <c r="B54" s="38" t="s">
        <v>66</v>
      </c>
      <c r="C54" t="s">
        <v>67</v>
      </c>
    </row>
    <row r="55" spans="2:4" ht="13.9" customHeight="1" x14ac:dyDescent="0.2">
      <c r="B55" s="38"/>
      <c r="C55" t="s">
        <v>72</v>
      </c>
    </row>
    <row r="56" spans="2:4" ht="13.9" customHeight="1" x14ac:dyDescent="0.2">
      <c r="B56" s="38" t="s">
        <v>56</v>
      </c>
      <c r="C56" t="s">
        <v>57</v>
      </c>
      <c r="D56" t="s">
        <v>68</v>
      </c>
    </row>
    <row r="57" spans="2:4" ht="14.25" x14ac:dyDescent="0.2"/>
  </sheetData>
  <mergeCells count="12">
    <mergeCell ref="D47:M47"/>
    <mergeCell ref="B1:D1"/>
    <mergeCell ref="C3:D3"/>
    <mergeCell ref="F3:G3"/>
    <mergeCell ref="C4:D4"/>
    <mergeCell ref="F4:G4"/>
    <mergeCell ref="C5:D5"/>
    <mergeCell ref="C6:D6"/>
    <mergeCell ref="F6:G6"/>
    <mergeCell ref="C7:D7"/>
    <mergeCell ref="F7:G7"/>
    <mergeCell ref="B44:C44"/>
  </mergeCells>
  <dataValidations count="33">
    <dataValidation type="list" allowBlank="1" showInputMessage="1" showErrorMessage="1" sqref="K12:K42" xr:uid="{00000000-0002-0000-0B00-000000000000}">
      <formula1>$B$50:$B$56</formula1>
    </dataValidation>
    <dataValidation allowBlank="1" showInputMessage="1" showErrorMessage="1" prompt="Geben Sie die Abwesenheits-Stunden wegen Absenzen ein. Arztbesuch Angabe in Stunden und Minuten Bsp. 1:20, Krankheit/Unfall mit Soll Arbeitsstunden pro Tag" sqref="J11:J42" xr:uid="{00000000-0002-0000-0B00-000001000000}"/>
    <dataValidation allowBlank="1" showInputMessage="1" showErrorMessage="1" prompt="Geben Sie die Ferien und Feiertage ein. Nur volle oder halbe Soll Arbeitsstunden erfassen. Format hh:mm Bsp. 4:00" sqref="L11:L42" xr:uid="{00000000-0002-0000-0B00-000002000000}"/>
    <dataValidation allowBlank="1" showInputMessage="1" showErrorMessage="1" prompt="Geben Sie die Uhrzeit des Arbeitsbeginnes ein. Erfassung mit hh:mm Bsp. 10:00" sqref="E11:E42" xr:uid="{00000000-0002-0000-0B00-000003000000}"/>
    <dataValidation allowBlank="1" showInputMessage="1" showErrorMessage="1" prompt="Geben Sie die Uhrzeit des Arbeitsendes ein. Erfassung mit hh:mm Bsp. 12:10" sqref="F11:F42" xr:uid="{00000000-0002-0000-0B00-000004000000}"/>
    <dataValidation allowBlank="1" showInputMessage="1" showErrorMessage="1" prompt="Geben Sie die Uhrzeit des Arbeitsbeginnes ein. Erfassung mit hh:mm Bsp. 13:20" sqref="G11:G42" xr:uid="{00000000-0002-0000-0B00-000005000000}"/>
    <dataValidation allowBlank="1" showInputMessage="1" showErrorMessage="1" prompt="Geben Sie die Uhrzeit des Arbeitsendes ein. Erfassung mit hh:mm Bsp. 15:10" sqref="H11:H42" xr:uid="{00000000-0002-0000-0B00-000006000000}"/>
    <dataValidation allowBlank="1" showErrorMessage="1" sqref="C3:D7 H6:H7" xr:uid="{00000000-0002-0000-0B00-000007000000}"/>
    <dataValidation allowBlank="1" showInputMessage="1" showErrorMessage="1" prompt="Wählen Sie den Grund der Absenz aus. Legende: A = Arztbesuch, U = Unfall, K = Krankheit, S = Sonstiges (Bitte in Zeile 54 kurz erläutern)" sqref="K11" xr:uid="{00000000-0002-0000-0B00-000008000000}"/>
    <dataValidation allowBlank="1" showErrorMessage="1" prompt="Geben Sie in dieser Spalte unter dieser Überschrift die normalen Arbeitsstunden ein." sqref="D11" xr:uid="{00000000-0002-0000-0B00-000009000000}"/>
    <dataValidation allowBlank="1" showInputMessage="1" showErrorMessage="1" prompt="Geben Sie die Telefonnummer des Mitarbeiters in der Zelle rechts ein." sqref="F6:G6" xr:uid="{00000000-0002-0000-0B00-00000A000000}"/>
    <dataValidation allowBlank="1" showInputMessage="1" showErrorMessage="1" prompt="Geben Sie in dieser Zelle den Namen des Vorgesetzten ein." sqref="E7" xr:uid="{00000000-0002-0000-0B00-00000B000000}"/>
    <dataValidation allowBlank="1" showInputMessage="1" showErrorMessage="1" prompt="Geben Sie in dieser Zelle den Namen des Mitarbeiters ein." sqref="E6" xr:uid="{00000000-0002-0000-0B00-00000C000000}"/>
    <dataValidation allowBlank="1" showInputMessage="1" showErrorMessage="1" prompt="Geben Sie in dieser Zelle die Unterschrift des Vorgesetzten ein." sqref="D47:M47" xr:uid="{00000000-0002-0000-0B00-00000D000000}"/>
    <dataValidation allowBlank="1" showInputMessage="1" showErrorMessage="1" prompt="Geben Sie in dieser Zelle die Unterschrift des Mitarbeiters ein." sqref="D45:M45" xr:uid="{00000000-0002-0000-0B00-00000E000000}"/>
    <dataValidation allowBlank="1" showInputMessage="1" showErrorMessage="1" prompt="Die Gesamtstunden werden in den Zellen rechts automatisch berechnet." sqref="B44" xr:uid="{00000000-0002-0000-0B00-00000F000000}"/>
    <dataValidation allowBlank="1" showInputMessage="1" showErrorMessage="1" prompt="Die Gesamtarbeitsstunden werden in dieser Spalte unter dieser Überschrift automatisch berechnet." sqref="M11" xr:uid="{00000000-0002-0000-0B00-000010000000}"/>
    <dataValidation allowBlank="1" showErrorMessage="1" prompt="Geben Sie in dieser Spalte unter dieser Überschrift die Überstunden ein." sqref="I11" xr:uid="{00000000-0002-0000-0B00-000011000000}"/>
    <dataValidation allowBlank="1" showInputMessage="1" showErrorMessage="1" prompt="Das Datum in dieser Spalte unter dieser Überschrift wird auf der Grundlage von Anfang und Ende des Zahlungszeitraums in den Zellen H3 und H4 automatisch aktualisiert." sqref="C11" xr:uid="{00000000-0002-0000-0B00-000012000000}"/>
    <dataValidation allowBlank="1" showInputMessage="1" showErrorMessage="1" prompt="Geben Sie den Namen des Vorgesetzten in der Zelle rechts ein." sqref="B7" xr:uid="{00000000-0002-0000-0B00-000013000000}"/>
    <dataValidation allowBlank="1" showInputMessage="1" showErrorMessage="1" prompt="Geben Sie in dieser Spalte unter dieser Überschrift den Tag ein." sqref="B11" xr:uid="{00000000-0002-0000-0B00-000014000000}"/>
    <dataValidation allowBlank="1" showInputMessage="1" showErrorMessage="1" prompt="Geben Sie die E-Mail-Adresse des Mitarbeiters in der Zelle rechts ein." sqref="F7" xr:uid="{00000000-0002-0000-0B00-000015000000}"/>
    <dataValidation allowBlank="1" showInputMessage="1" showErrorMessage="1" prompt="Geben Sie den Namen des Mitarbeiters in der Zelle rechts ein." sqref="B6" xr:uid="{00000000-0002-0000-0B00-000016000000}"/>
    <dataValidation allowBlank="1" showInputMessage="1" showErrorMessage="1" prompt="Geben Sie das Ende des Abrechnungszeitraums in dieser Zelle ein." sqref="H4" xr:uid="{00000000-0002-0000-0B00-000017000000}"/>
    <dataValidation allowBlank="1" showInputMessage="1" showErrorMessage="1" prompt="Geben Sie das Ende des Abrechnungszeitraums in der Zelle rechts ein." sqref="F4" xr:uid="{00000000-0002-0000-0B00-000018000000}"/>
    <dataValidation allowBlank="1" showInputMessage="1" showErrorMessage="1" prompt="Geben Sie den Anfang des Abrechnungszeitraums in dieser Zelle ein." sqref="H3" xr:uid="{00000000-0002-0000-0B00-000019000000}"/>
    <dataValidation allowBlank="1" showInputMessage="1" showErrorMessage="1" prompt="Geben Sie den Anfang des Abrechnungszeitraums in der Zelle rechts ein." sqref="F3" xr:uid="{00000000-0002-0000-0B00-00001A000000}"/>
    <dataValidation allowBlank="1" showInputMessage="1" showErrorMessage="1" prompt="Geben Sie Postleitzahl und Stadt in der Zelle rechts ein." sqref="B5" xr:uid="{00000000-0002-0000-0B00-00001B000000}"/>
    <dataValidation allowBlank="1" showInputMessage="1" showErrorMessage="1" prompt="Geben Sie in der Zelle rechts die Fortsetzung der Postanschrift ein." sqref="B4" xr:uid="{00000000-0002-0000-0B00-00001C000000}"/>
    <dataValidation allowBlank="1" showInputMessage="1" showErrorMessage="1" prompt="Geben Sie in der Zelle rechts die Postanschrift ein." sqref="B3" xr:uid="{00000000-0002-0000-0B00-00001D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B00-00001E000000}"/>
    <dataValidation allowBlank="1" showInputMessage="1" showErrorMessage="1" prompt="Der Titel dieses Arbeitsblatts befindet sich in dieser Zelle." sqref="B1" xr:uid="{00000000-0002-0000-0B00-00001F000000}"/>
    <dataValidation allowBlank="1" showErrorMessage="1" prompt="Erstellen Sie auf diesem Arbeitsblatt eine Arbeitszeittabelle für zwei Wochen. Die Summe der Stunden und die Summe des Gehalts werden automatisch berechnet." sqref="A1" xr:uid="{00000000-0002-0000-0B00-000020000000}"/>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M56"/>
  <sheetViews>
    <sheetView showGridLines="0"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3" ht="42" customHeight="1" thickBot="1" x14ac:dyDescent="0.35">
      <c r="B1" s="60" t="s">
        <v>43</v>
      </c>
      <c r="C1" s="60"/>
      <c r="D1" s="60"/>
      <c r="E1" s="29" t="s">
        <v>81</v>
      </c>
      <c r="F1" s="29">
        <v>2020</v>
      </c>
      <c r="G1" s="29"/>
      <c r="H1" s="29"/>
      <c r="I1" s="29"/>
      <c r="J1" s="29"/>
      <c r="K1" s="29"/>
      <c r="L1" s="29"/>
      <c r="M1" s="29"/>
    </row>
    <row r="2" spans="2:13" ht="42" customHeight="1" thickTop="1" thickBot="1" x14ac:dyDescent="0.3">
      <c r="B2" s="2" t="str">
        <f>Stamm!B4</f>
        <v>Meister AG</v>
      </c>
      <c r="C2" s="2"/>
      <c r="D2" s="2"/>
      <c r="E2" s="2"/>
      <c r="F2" s="2"/>
      <c r="G2" s="2"/>
      <c r="H2" s="2"/>
      <c r="I2" s="2"/>
      <c r="J2" s="18"/>
      <c r="K2" s="18"/>
      <c r="L2" s="18"/>
      <c r="M2" s="18"/>
    </row>
    <row r="3" spans="2:13" ht="30" customHeight="1" thickTop="1" x14ac:dyDescent="0.2">
      <c r="B3" s="45" t="s">
        <v>1</v>
      </c>
      <c r="C3" s="61" t="str">
        <f>Stamm!B6</f>
        <v>Muster Hans</v>
      </c>
      <c r="D3" s="61"/>
      <c r="E3" s="7"/>
      <c r="F3" s="62" t="s">
        <v>14</v>
      </c>
      <c r="G3" s="62"/>
      <c r="H3" s="49">
        <v>44136</v>
      </c>
      <c r="J3" s="19" t="s">
        <v>25</v>
      </c>
      <c r="K3" s="34"/>
      <c r="L3" s="20">
        <f>D43</f>
        <v>100.80000000000003</v>
      </c>
      <c r="M3" s="21">
        <v>1</v>
      </c>
    </row>
    <row r="4" spans="2:13" ht="30" customHeight="1" x14ac:dyDescent="0.2">
      <c r="B4" s="45" t="s">
        <v>0</v>
      </c>
      <c r="C4" s="63" t="str">
        <f>Stamm!B8</f>
        <v>Boden 15</v>
      </c>
      <c r="D4" s="63"/>
      <c r="E4" s="7"/>
      <c r="F4" s="64" t="s">
        <v>15</v>
      </c>
      <c r="G4" s="64"/>
      <c r="H4" s="49">
        <v>44165</v>
      </c>
      <c r="J4" s="22" t="s">
        <v>26</v>
      </c>
      <c r="K4" s="35"/>
      <c r="L4" s="23">
        <f>I43</f>
        <v>0</v>
      </c>
      <c r="M4" s="24">
        <f>L4/L3</f>
        <v>0</v>
      </c>
    </row>
    <row r="5" spans="2:13" ht="30" customHeight="1" x14ac:dyDescent="0.2">
      <c r="B5" s="45" t="s">
        <v>19</v>
      </c>
      <c r="C5" s="63" t="str">
        <f>Stamm!B10</f>
        <v>8406 Winterthur</v>
      </c>
      <c r="D5" s="63"/>
      <c r="E5" s="7"/>
      <c r="J5" s="22" t="s">
        <v>27</v>
      </c>
      <c r="K5" s="35"/>
      <c r="L5" s="23">
        <f>(J43+L43)</f>
        <v>0</v>
      </c>
      <c r="M5" s="24">
        <f>L5/L3</f>
        <v>0</v>
      </c>
    </row>
    <row r="6" spans="2:13" ht="30" customHeight="1" x14ac:dyDescent="0.2">
      <c r="B6" s="45" t="s">
        <v>2</v>
      </c>
      <c r="C6" s="63" t="str">
        <f>Stamm!B12</f>
        <v>Meister Müller</v>
      </c>
      <c r="D6" s="63"/>
      <c r="E6" s="7"/>
      <c r="F6" s="64" t="s">
        <v>16</v>
      </c>
      <c r="G6" s="64"/>
      <c r="H6" s="47" t="str">
        <f>Stamm!B20</f>
        <v>079 222 22 22</v>
      </c>
      <c r="J6" s="51" t="s">
        <v>28</v>
      </c>
      <c r="K6" s="52"/>
      <c r="L6" s="53">
        <f>L3-L4-L5</f>
        <v>100.80000000000003</v>
      </c>
      <c r="M6" s="54">
        <f>L6/L3</f>
        <v>1</v>
      </c>
    </row>
    <row r="7" spans="2:13" ht="30" customHeight="1" thickBot="1" x14ac:dyDescent="0.25">
      <c r="B7" s="45" t="s">
        <v>42</v>
      </c>
      <c r="C7" s="65">
        <f>Stamm!B17</f>
        <v>0.6</v>
      </c>
      <c r="D7" s="66"/>
      <c r="E7" s="7"/>
      <c r="F7" s="64" t="s">
        <v>17</v>
      </c>
      <c r="G7" s="64"/>
      <c r="H7" s="48" t="str">
        <f>Stamm!B22</f>
        <v>hans.muser@mueller.ch</v>
      </c>
      <c r="J7" s="25" t="s">
        <v>29</v>
      </c>
      <c r="K7" s="36"/>
      <c r="L7" s="55">
        <f>IF(L6&lt;0,-L6,0)</f>
        <v>0</v>
      </c>
      <c r="M7" s="26"/>
    </row>
    <row r="8" spans="2:13" ht="15" customHeight="1" x14ac:dyDescent="0.2"/>
    <row r="9" spans="2:13" ht="15" customHeight="1" x14ac:dyDescent="0.2">
      <c r="B9" s="45" t="s">
        <v>55</v>
      </c>
      <c r="D9" s="43">
        <f>Stamm!B15*Stamm!B17/5</f>
        <v>0.2</v>
      </c>
      <c r="E9" s="14"/>
      <c r="F9" s="8"/>
      <c r="G9" s="8"/>
      <c r="H9" s="8"/>
    </row>
    <row r="10" spans="2:13" ht="15" customHeight="1" x14ac:dyDescent="0.2">
      <c r="D10" s="9"/>
    </row>
    <row r="11" spans="2:13"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3" ht="30" customHeight="1" x14ac:dyDescent="0.2">
      <c r="B12" s="40" t="s">
        <v>10</v>
      </c>
      <c r="C12" s="41">
        <f>IFERROR(IF(H3="","",H3),"")</f>
        <v>44136</v>
      </c>
      <c r="D12" s="42" t="str">
        <f>IF((OR(Arbeitszeittabelle3456789101112[[#This Row],[Tag]]="Samstag",Arbeitszeittabelle3456789101112[[#This Row],[Tag]]="Sonntag")),"",$D$9)</f>
        <v/>
      </c>
      <c r="E12" s="12"/>
      <c r="F12" s="12"/>
      <c r="G12" s="12"/>
      <c r="H12" s="12"/>
      <c r="I12" s="43">
        <f t="shared" ref="I12:I41" si="0">(F12-E12+H12-G12)</f>
        <v>0</v>
      </c>
      <c r="J12" s="30"/>
      <c r="K12" s="39"/>
      <c r="L12" s="30"/>
      <c r="M12" s="32">
        <f>Arbeitszeittabelle3456789101112[[#This Row],[Arbeit Ist]]+Arbeitszeittabelle3456789101112[[#This Row],[Absenzen *]]+Arbeitszeittabelle3456789101112[[#This Row],[Ferien und Feiertage]]</f>
        <v>0</v>
      </c>
    </row>
    <row r="13" spans="2:13" ht="30" customHeight="1" x14ac:dyDescent="0.2">
      <c r="B13" s="40" t="s">
        <v>4</v>
      </c>
      <c r="C13" s="41">
        <f>IF($H$3="","",C12+1)</f>
        <v>44137</v>
      </c>
      <c r="D13" s="42">
        <f>IF((OR(Arbeitszeittabelle3456789101112[[#This Row],[Tag]]="Samstag",Arbeitszeittabelle3456789101112[[#This Row],[Tag]]="Sonntag")),"",$D$9)</f>
        <v>0.2</v>
      </c>
      <c r="E13" s="12"/>
      <c r="F13" s="12"/>
      <c r="G13" s="12"/>
      <c r="H13" s="12"/>
      <c r="I13" s="43">
        <f t="shared" si="0"/>
        <v>0</v>
      </c>
      <c r="J13" s="30"/>
      <c r="K13" s="39"/>
      <c r="L13" s="30"/>
      <c r="M13" s="32">
        <f>Arbeitszeittabelle3456789101112[[#This Row],[Arbeit Ist]]+Arbeitszeittabelle3456789101112[[#This Row],[Absenzen *]]+Arbeitszeittabelle3456789101112[[#This Row],[Ferien und Feiertage]]</f>
        <v>0</v>
      </c>
    </row>
    <row r="14" spans="2:13" ht="30" customHeight="1" x14ac:dyDescent="0.2">
      <c r="B14" s="40" t="s">
        <v>5</v>
      </c>
      <c r="C14" s="41">
        <f t="shared" ref="C14:C41" si="1">IF($H$3="","",C13+1)</f>
        <v>44138</v>
      </c>
      <c r="D14" s="42">
        <f>IF((OR(Arbeitszeittabelle3456789101112[[#This Row],[Tag]]="Samstag",Arbeitszeittabelle3456789101112[[#This Row],[Tag]]="Sonntag")),"",$D$9)</f>
        <v>0.2</v>
      </c>
      <c r="E14" s="12"/>
      <c r="F14" s="12"/>
      <c r="G14" s="12"/>
      <c r="H14" s="12"/>
      <c r="I14" s="43">
        <f t="shared" si="0"/>
        <v>0</v>
      </c>
      <c r="J14" s="30"/>
      <c r="K14" s="39"/>
      <c r="L14" s="30"/>
      <c r="M14" s="32">
        <f>Arbeitszeittabelle3456789101112[[#This Row],[Arbeit Ist]]+Arbeitszeittabelle3456789101112[[#This Row],[Absenzen *]]+Arbeitszeittabelle3456789101112[[#This Row],[Ferien und Feiertage]]</f>
        <v>0</v>
      </c>
    </row>
    <row r="15" spans="2:13" ht="30" customHeight="1" x14ac:dyDescent="0.2">
      <c r="B15" s="40" t="s">
        <v>6</v>
      </c>
      <c r="C15" s="41">
        <f t="shared" si="1"/>
        <v>44139</v>
      </c>
      <c r="D15" s="42">
        <f>IF((OR(Arbeitszeittabelle3456789101112[[#This Row],[Tag]]="Samstag",Arbeitszeittabelle3456789101112[[#This Row],[Tag]]="Sonntag")),"",$D$9)</f>
        <v>0.2</v>
      </c>
      <c r="E15" s="12"/>
      <c r="F15" s="12"/>
      <c r="G15" s="12"/>
      <c r="H15" s="12"/>
      <c r="I15" s="43">
        <f t="shared" si="0"/>
        <v>0</v>
      </c>
      <c r="J15" s="30"/>
      <c r="K15" s="39"/>
      <c r="L15" s="30"/>
      <c r="M15" s="32">
        <f>Arbeitszeittabelle3456789101112[[#This Row],[Arbeit Ist]]+Arbeitszeittabelle3456789101112[[#This Row],[Absenzen *]]+Arbeitszeittabelle3456789101112[[#This Row],[Ferien und Feiertage]]</f>
        <v>0</v>
      </c>
    </row>
    <row r="16" spans="2:13" ht="30" customHeight="1" x14ac:dyDescent="0.2">
      <c r="B16" s="40" t="s">
        <v>7</v>
      </c>
      <c r="C16" s="41">
        <f t="shared" si="1"/>
        <v>44140</v>
      </c>
      <c r="D16" s="42">
        <f>IF((OR(Arbeitszeittabelle3456789101112[[#This Row],[Tag]]="Samstag",Arbeitszeittabelle3456789101112[[#This Row],[Tag]]="Sonntag")),"",$D$9)</f>
        <v>0.2</v>
      </c>
      <c r="E16" s="12"/>
      <c r="F16" s="12"/>
      <c r="G16" s="12"/>
      <c r="H16" s="12"/>
      <c r="I16" s="43">
        <f t="shared" si="0"/>
        <v>0</v>
      </c>
      <c r="J16" s="30"/>
      <c r="K16" s="39"/>
      <c r="L16" s="30"/>
      <c r="M16" s="32">
        <f>Arbeitszeittabelle3456789101112[[#This Row],[Arbeit Ist]]+Arbeitszeittabelle3456789101112[[#This Row],[Absenzen *]]+Arbeitszeittabelle3456789101112[[#This Row],[Ferien und Feiertage]]</f>
        <v>0</v>
      </c>
    </row>
    <row r="17" spans="2:13" ht="30" customHeight="1" x14ac:dyDescent="0.2">
      <c r="B17" s="40" t="s">
        <v>8</v>
      </c>
      <c r="C17" s="41">
        <f t="shared" si="1"/>
        <v>44141</v>
      </c>
      <c r="D17" s="42">
        <f>IF((OR(Arbeitszeittabelle3456789101112[[#This Row],[Tag]]="Samstag",Arbeitszeittabelle3456789101112[[#This Row],[Tag]]="Sonntag")),"",$D$9)</f>
        <v>0.2</v>
      </c>
      <c r="E17" s="12"/>
      <c r="F17" s="12"/>
      <c r="G17" s="12"/>
      <c r="H17" s="12"/>
      <c r="I17" s="43">
        <f t="shared" si="0"/>
        <v>0</v>
      </c>
      <c r="J17" s="30"/>
      <c r="K17" s="39"/>
      <c r="L17" s="30"/>
      <c r="M17" s="32">
        <f>Arbeitszeittabelle3456789101112[[#This Row],[Arbeit Ist]]+Arbeitszeittabelle3456789101112[[#This Row],[Absenzen *]]+Arbeitszeittabelle3456789101112[[#This Row],[Ferien und Feiertage]]</f>
        <v>0</v>
      </c>
    </row>
    <row r="18" spans="2:13" ht="30" customHeight="1" x14ac:dyDescent="0.2">
      <c r="B18" s="40" t="s">
        <v>9</v>
      </c>
      <c r="C18" s="41">
        <f t="shared" si="1"/>
        <v>44142</v>
      </c>
      <c r="D18" s="42" t="str">
        <f>IF((OR(Arbeitszeittabelle3456789101112[[#This Row],[Tag]]="Samstag",Arbeitszeittabelle3456789101112[[#This Row],[Tag]]="Sonntag")),"",$D$9)</f>
        <v/>
      </c>
      <c r="E18" s="12"/>
      <c r="F18" s="12"/>
      <c r="G18" s="12"/>
      <c r="H18" s="12"/>
      <c r="I18" s="43">
        <f t="shared" si="0"/>
        <v>0</v>
      </c>
      <c r="J18" s="30"/>
      <c r="K18" s="39"/>
      <c r="L18" s="30"/>
      <c r="M18" s="32">
        <f>Arbeitszeittabelle3456789101112[[#This Row],[Arbeit Ist]]+Arbeitszeittabelle3456789101112[[#This Row],[Absenzen *]]+Arbeitszeittabelle3456789101112[[#This Row],[Ferien und Feiertage]]</f>
        <v>0</v>
      </c>
    </row>
    <row r="19" spans="2:13" ht="30" customHeight="1" x14ac:dyDescent="0.2">
      <c r="B19" s="40" t="s">
        <v>10</v>
      </c>
      <c r="C19" s="41">
        <f t="shared" si="1"/>
        <v>44143</v>
      </c>
      <c r="D19" s="42" t="str">
        <f>IF((OR(Arbeitszeittabelle3456789101112[[#This Row],[Tag]]="Samstag",Arbeitszeittabelle3456789101112[[#This Row],[Tag]]="Sonntag")),"",$D$9)</f>
        <v/>
      </c>
      <c r="E19" s="12"/>
      <c r="F19" s="12"/>
      <c r="G19" s="12"/>
      <c r="H19" s="12"/>
      <c r="I19" s="43">
        <f t="shared" si="0"/>
        <v>0</v>
      </c>
      <c r="J19" s="30"/>
      <c r="K19" s="39"/>
      <c r="L19" s="30"/>
      <c r="M19" s="32">
        <f>Arbeitszeittabelle3456789101112[[#This Row],[Arbeit Ist]]+Arbeitszeittabelle3456789101112[[#This Row],[Absenzen *]]+Arbeitszeittabelle3456789101112[[#This Row],[Ferien und Feiertage]]</f>
        <v>0</v>
      </c>
    </row>
    <row r="20" spans="2:13" ht="30" customHeight="1" x14ac:dyDescent="0.2">
      <c r="B20" s="40" t="s">
        <v>4</v>
      </c>
      <c r="C20" s="41">
        <f t="shared" si="1"/>
        <v>44144</v>
      </c>
      <c r="D20" s="42">
        <f>IF((OR(Arbeitszeittabelle3456789101112[[#This Row],[Tag]]="Samstag",Arbeitszeittabelle3456789101112[[#This Row],[Tag]]="Sonntag")),"",$D$9)</f>
        <v>0.2</v>
      </c>
      <c r="E20" s="12"/>
      <c r="F20" s="12"/>
      <c r="G20" s="12"/>
      <c r="H20" s="12"/>
      <c r="I20" s="43">
        <f t="shared" si="0"/>
        <v>0</v>
      </c>
      <c r="J20" s="30"/>
      <c r="K20" s="39"/>
      <c r="L20" s="30"/>
      <c r="M20" s="32">
        <f>Arbeitszeittabelle3456789101112[[#This Row],[Arbeit Ist]]+Arbeitszeittabelle3456789101112[[#This Row],[Absenzen *]]+Arbeitszeittabelle3456789101112[[#This Row],[Ferien und Feiertage]]</f>
        <v>0</v>
      </c>
    </row>
    <row r="21" spans="2:13" ht="30" customHeight="1" x14ac:dyDescent="0.2">
      <c r="B21" s="40" t="s">
        <v>5</v>
      </c>
      <c r="C21" s="41">
        <f t="shared" si="1"/>
        <v>44145</v>
      </c>
      <c r="D21" s="42">
        <f>IF((OR(Arbeitszeittabelle3456789101112[[#This Row],[Tag]]="Samstag",Arbeitszeittabelle3456789101112[[#This Row],[Tag]]="Sonntag")),"",$D$9)</f>
        <v>0.2</v>
      </c>
      <c r="E21" s="12"/>
      <c r="F21" s="12"/>
      <c r="G21" s="12"/>
      <c r="H21" s="12"/>
      <c r="I21" s="43">
        <f t="shared" si="0"/>
        <v>0</v>
      </c>
      <c r="J21" s="30"/>
      <c r="K21" s="39"/>
      <c r="L21" s="30"/>
      <c r="M21" s="32">
        <f>Arbeitszeittabelle3456789101112[[#This Row],[Arbeit Ist]]+Arbeitszeittabelle3456789101112[[#This Row],[Absenzen *]]+Arbeitszeittabelle3456789101112[[#This Row],[Ferien und Feiertage]]</f>
        <v>0</v>
      </c>
    </row>
    <row r="22" spans="2:13" ht="30" customHeight="1" x14ac:dyDescent="0.2">
      <c r="B22" s="40" t="s">
        <v>6</v>
      </c>
      <c r="C22" s="41">
        <f t="shared" si="1"/>
        <v>44146</v>
      </c>
      <c r="D22" s="42">
        <f>IF((OR(Arbeitszeittabelle3456789101112[[#This Row],[Tag]]="Samstag",Arbeitszeittabelle3456789101112[[#This Row],[Tag]]="Sonntag")),"",$D$9)</f>
        <v>0.2</v>
      </c>
      <c r="E22" s="12"/>
      <c r="F22" s="12"/>
      <c r="G22" s="12"/>
      <c r="H22" s="12"/>
      <c r="I22" s="43">
        <f t="shared" si="0"/>
        <v>0</v>
      </c>
      <c r="J22" s="30"/>
      <c r="K22" s="39"/>
      <c r="L22" s="30"/>
      <c r="M22" s="32">
        <f>Arbeitszeittabelle3456789101112[[#This Row],[Arbeit Ist]]+Arbeitszeittabelle3456789101112[[#This Row],[Absenzen *]]+Arbeitszeittabelle3456789101112[[#This Row],[Ferien und Feiertage]]</f>
        <v>0</v>
      </c>
    </row>
    <row r="23" spans="2:13" ht="30" customHeight="1" x14ac:dyDescent="0.2">
      <c r="B23" s="40" t="s">
        <v>7</v>
      </c>
      <c r="C23" s="41">
        <f t="shared" si="1"/>
        <v>44147</v>
      </c>
      <c r="D23" s="42">
        <f>IF((OR(Arbeitszeittabelle3456789101112[[#This Row],[Tag]]="Samstag",Arbeitszeittabelle3456789101112[[#This Row],[Tag]]="Sonntag")),"",$D$9)</f>
        <v>0.2</v>
      </c>
      <c r="E23" s="12"/>
      <c r="F23" s="12"/>
      <c r="G23" s="12"/>
      <c r="H23" s="12"/>
      <c r="I23" s="43">
        <f t="shared" si="0"/>
        <v>0</v>
      </c>
      <c r="J23" s="30"/>
      <c r="K23" s="39"/>
      <c r="L23" s="30"/>
      <c r="M23" s="32">
        <f>Arbeitszeittabelle3456789101112[[#This Row],[Arbeit Ist]]+Arbeitszeittabelle3456789101112[[#This Row],[Absenzen *]]+Arbeitszeittabelle3456789101112[[#This Row],[Ferien und Feiertage]]</f>
        <v>0</v>
      </c>
    </row>
    <row r="24" spans="2:13" ht="30" customHeight="1" x14ac:dyDescent="0.2">
      <c r="B24" s="40" t="s">
        <v>8</v>
      </c>
      <c r="C24" s="41">
        <f t="shared" si="1"/>
        <v>44148</v>
      </c>
      <c r="D24" s="42">
        <f>IF((OR(Arbeitszeittabelle3456789101112[[#This Row],[Tag]]="Samstag",Arbeitszeittabelle3456789101112[[#This Row],[Tag]]="Sonntag")),"",$D$9)</f>
        <v>0.2</v>
      </c>
      <c r="E24" s="12"/>
      <c r="F24" s="12"/>
      <c r="G24" s="12"/>
      <c r="H24" s="12"/>
      <c r="I24" s="43">
        <f t="shared" si="0"/>
        <v>0</v>
      </c>
      <c r="J24" s="30"/>
      <c r="K24" s="39"/>
      <c r="L24" s="30"/>
      <c r="M24" s="32">
        <f>Arbeitszeittabelle3456789101112[[#This Row],[Arbeit Ist]]+Arbeitszeittabelle3456789101112[[#This Row],[Absenzen *]]+Arbeitszeittabelle3456789101112[[#This Row],[Ferien und Feiertage]]</f>
        <v>0</v>
      </c>
    </row>
    <row r="25" spans="2:13" ht="30" customHeight="1" x14ac:dyDescent="0.2">
      <c r="B25" s="40" t="s">
        <v>9</v>
      </c>
      <c r="C25" s="41">
        <f t="shared" si="1"/>
        <v>44149</v>
      </c>
      <c r="D25" s="42" t="str">
        <f>IF((OR(Arbeitszeittabelle3456789101112[[#This Row],[Tag]]="Samstag",Arbeitszeittabelle3456789101112[[#This Row],[Tag]]="Sonntag")),"",$D$9)</f>
        <v/>
      </c>
      <c r="E25" s="12"/>
      <c r="F25" s="12"/>
      <c r="G25" s="12"/>
      <c r="H25" s="12"/>
      <c r="I25" s="43">
        <f t="shared" si="0"/>
        <v>0</v>
      </c>
      <c r="J25" s="30"/>
      <c r="K25" s="39"/>
      <c r="L25" s="30"/>
      <c r="M25" s="32">
        <f>Arbeitszeittabelle3456789101112[[#This Row],[Arbeit Ist]]+Arbeitszeittabelle3456789101112[[#This Row],[Absenzen *]]+Arbeitszeittabelle3456789101112[[#This Row],[Ferien und Feiertage]]</f>
        <v>0</v>
      </c>
    </row>
    <row r="26" spans="2:13" ht="30" customHeight="1" x14ac:dyDescent="0.2">
      <c r="B26" s="40" t="s">
        <v>10</v>
      </c>
      <c r="C26" s="41">
        <f t="shared" si="1"/>
        <v>44150</v>
      </c>
      <c r="D26" s="42" t="str">
        <f>IF((OR(Arbeitszeittabelle3456789101112[[#This Row],[Tag]]="Samstag",Arbeitszeittabelle3456789101112[[#This Row],[Tag]]="Sonntag")),"",$D$9)</f>
        <v/>
      </c>
      <c r="E26" s="12"/>
      <c r="F26" s="12"/>
      <c r="G26" s="12"/>
      <c r="H26" s="12"/>
      <c r="I26" s="43">
        <f t="shared" si="0"/>
        <v>0</v>
      </c>
      <c r="J26" s="30"/>
      <c r="K26" s="39"/>
      <c r="L26" s="30"/>
      <c r="M26" s="32">
        <f>Arbeitszeittabelle3456789101112[[#This Row],[Arbeit Ist]]+Arbeitszeittabelle3456789101112[[#This Row],[Absenzen *]]+Arbeitszeittabelle3456789101112[[#This Row],[Ferien und Feiertage]]</f>
        <v>0</v>
      </c>
    </row>
    <row r="27" spans="2:13" ht="30" customHeight="1" x14ac:dyDescent="0.2">
      <c r="B27" s="40" t="s">
        <v>4</v>
      </c>
      <c r="C27" s="41">
        <f t="shared" si="1"/>
        <v>44151</v>
      </c>
      <c r="D27" s="42">
        <f>IF((OR(Arbeitszeittabelle3456789101112[[#This Row],[Tag]]="Samstag",Arbeitszeittabelle3456789101112[[#This Row],[Tag]]="Sonntag")),"",$D$9)</f>
        <v>0.2</v>
      </c>
      <c r="E27" s="12"/>
      <c r="F27" s="12"/>
      <c r="G27" s="12"/>
      <c r="H27" s="12"/>
      <c r="I27" s="43">
        <f t="shared" si="0"/>
        <v>0</v>
      </c>
      <c r="J27" s="30"/>
      <c r="K27" s="39"/>
      <c r="L27" s="30"/>
      <c r="M27" s="32">
        <f>Arbeitszeittabelle3456789101112[[#This Row],[Arbeit Ist]]+Arbeitszeittabelle3456789101112[[#This Row],[Absenzen *]]+Arbeitszeittabelle3456789101112[[#This Row],[Ferien und Feiertage]]</f>
        <v>0</v>
      </c>
    </row>
    <row r="28" spans="2:13" ht="30" customHeight="1" x14ac:dyDescent="0.2">
      <c r="B28" s="40" t="s">
        <v>5</v>
      </c>
      <c r="C28" s="41">
        <f t="shared" si="1"/>
        <v>44152</v>
      </c>
      <c r="D28" s="42">
        <f>IF((OR(Arbeitszeittabelle3456789101112[[#This Row],[Tag]]="Samstag",Arbeitszeittabelle3456789101112[[#This Row],[Tag]]="Sonntag")),"",$D$9)</f>
        <v>0.2</v>
      </c>
      <c r="E28" s="12"/>
      <c r="F28" s="12"/>
      <c r="G28" s="12"/>
      <c r="H28" s="12"/>
      <c r="I28" s="43">
        <f t="shared" si="0"/>
        <v>0</v>
      </c>
      <c r="J28" s="30"/>
      <c r="K28" s="39"/>
      <c r="L28" s="30"/>
      <c r="M28" s="32">
        <f>Arbeitszeittabelle3456789101112[[#This Row],[Arbeit Ist]]+Arbeitszeittabelle3456789101112[[#This Row],[Absenzen *]]+Arbeitszeittabelle3456789101112[[#This Row],[Ferien und Feiertage]]</f>
        <v>0</v>
      </c>
    </row>
    <row r="29" spans="2:13" ht="30" customHeight="1" x14ac:dyDescent="0.2">
      <c r="B29" s="40" t="s">
        <v>6</v>
      </c>
      <c r="C29" s="41">
        <f t="shared" si="1"/>
        <v>44153</v>
      </c>
      <c r="D29" s="42">
        <f>IF((OR(Arbeitszeittabelle3456789101112[[#This Row],[Tag]]="Samstag",Arbeitszeittabelle3456789101112[[#This Row],[Tag]]="Sonntag")),"",$D$9)</f>
        <v>0.2</v>
      </c>
      <c r="E29" s="12"/>
      <c r="F29" s="12"/>
      <c r="G29" s="12"/>
      <c r="H29" s="12"/>
      <c r="I29" s="43">
        <f t="shared" si="0"/>
        <v>0</v>
      </c>
      <c r="J29" s="30"/>
      <c r="K29" s="39"/>
      <c r="L29" s="30"/>
      <c r="M29" s="32">
        <f>Arbeitszeittabelle3456789101112[[#This Row],[Arbeit Ist]]+Arbeitszeittabelle3456789101112[[#This Row],[Absenzen *]]+Arbeitszeittabelle3456789101112[[#This Row],[Ferien und Feiertage]]</f>
        <v>0</v>
      </c>
    </row>
    <row r="30" spans="2:13" ht="30" customHeight="1" x14ac:dyDescent="0.2">
      <c r="B30" s="40" t="s">
        <v>7</v>
      </c>
      <c r="C30" s="41">
        <f t="shared" si="1"/>
        <v>44154</v>
      </c>
      <c r="D30" s="42">
        <f>IF((OR(Arbeitszeittabelle3456789101112[[#This Row],[Tag]]="Samstag",Arbeitszeittabelle3456789101112[[#This Row],[Tag]]="Sonntag")),"",$D$9)</f>
        <v>0.2</v>
      </c>
      <c r="E30" s="12"/>
      <c r="F30" s="12"/>
      <c r="G30" s="12"/>
      <c r="H30" s="12"/>
      <c r="I30" s="43">
        <f t="shared" si="0"/>
        <v>0</v>
      </c>
      <c r="J30" s="30"/>
      <c r="K30" s="39"/>
      <c r="L30" s="30"/>
      <c r="M30" s="32">
        <f>Arbeitszeittabelle3456789101112[[#This Row],[Arbeit Ist]]+Arbeitszeittabelle3456789101112[[#This Row],[Absenzen *]]+Arbeitszeittabelle3456789101112[[#This Row],[Ferien und Feiertage]]</f>
        <v>0</v>
      </c>
    </row>
    <row r="31" spans="2:13" ht="30" customHeight="1" x14ac:dyDescent="0.2">
      <c r="B31" s="40" t="s">
        <v>8</v>
      </c>
      <c r="C31" s="41">
        <f t="shared" si="1"/>
        <v>44155</v>
      </c>
      <c r="D31" s="42">
        <f>IF((OR(Arbeitszeittabelle3456789101112[[#This Row],[Tag]]="Samstag",Arbeitszeittabelle3456789101112[[#This Row],[Tag]]="Sonntag")),"",$D$9)</f>
        <v>0.2</v>
      </c>
      <c r="E31" s="12"/>
      <c r="F31" s="12"/>
      <c r="G31" s="12"/>
      <c r="H31" s="12"/>
      <c r="I31" s="43">
        <f t="shared" si="0"/>
        <v>0</v>
      </c>
      <c r="J31" s="30"/>
      <c r="K31" s="39"/>
      <c r="L31" s="30"/>
      <c r="M31" s="32">
        <f>Arbeitszeittabelle3456789101112[[#This Row],[Arbeit Ist]]+Arbeitszeittabelle3456789101112[[#This Row],[Absenzen *]]+Arbeitszeittabelle3456789101112[[#This Row],[Ferien und Feiertage]]</f>
        <v>0</v>
      </c>
    </row>
    <row r="32" spans="2:13" ht="30" customHeight="1" x14ac:dyDescent="0.2">
      <c r="B32" s="40" t="s">
        <v>9</v>
      </c>
      <c r="C32" s="41">
        <f t="shared" si="1"/>
        <v>44156</v>
      </c>
      <c r="D32" s="42" t="str">
        <f>IF((OR(Arbeitszeittabelle3456789101112[[#This Row],[Tag]]="Samstag",Arbeitszeittabelle3456789101112[[#This Row],[Tag]]="Sonntag")),"",$D$9)</f>
        <v/>
      </c>
      <c r="E32" s="12"/>
      <c r="F32" s="12"/>
      <c r="G32" s="12"/>
      <c r="H32" s="12"/>
      <c r="I32" s="43">
        <f t="shared" si="0"/>
        <v>0</v>
      </c>
      <c r="J32" s="30"/>
      <c r="K32" s="39"/>
      <c r="L32" s="30"/>
      <c r="M32" s="32">
        <f>Arbeitszeittabelle3456789101112[[#This Row],[Arbeit Ist]]+Arbeitszeittabelle3456789101112[[#This Row],[Absenzen *]]+Arbeitszeittabelle3456789101112[[#This Row],[Ferien und Feiertage]]</f>
        <v>0</v>
      </c>
    </row>
    <row r="33" spans="2:13" ht="30" customHeight="1" x14ac:dyDescent="0.2">
      <c r="B33" s="40" t="s">
        <v>10</v>
      </c>
      <c r="C33" s="41">
        <f t="shared" si="1"/>
        <v>44157</v>
      </c>
      <c r="D33" s="42" t="str">
        <f>IF((OR(Arbeitszeittabelle3456789101112[[#This Row],[Tag]]="Samstag",Arbeitszeittabelle3456789101112[[#This Row],[Tag]]="Sonntag")),"",$D$9)</f>
        <v/>
      </c>
      <c r="E33" s="12"/>
      <c r="F33" s="12"/>
      <c r="G33" s="12"/>
      <c r="H33" s="12"/>
      <c r="I33" s="43">
        <f t="shared" si="0"/>
        <v>0</v>
      </c>
      <c r="J33" s="30"/>
      <c r="K33" s="39"/>
      <c r="L33" s="30"/>
      <c r="M33" s="32">
        <f>Arbeitszeittabelle3456789101112[[#This Row],[Arbeit Ist]]+Arbeitszeittabelle3456789101112[[#This Row],[Absenzen *]]+Arbeitszeittabelle3456789101112[[#This Row],[Ferien und Feiertage]]</f>
        <v>0</v>
      </c>
    </row>
    <row r="34" spans="2:13" ht="30" customHeight="1" x14ac:dyDescent="0.2">
      <c r="B34" s="40" t="s">
        <v>4</v>
      </c>
      <c r="C34" s="41">
        <f t="shared" si="1"/>
        <v>44158</v>
      </c>
      <c r="D34" s="42">
        <f>IF((OR(Arbeitszeittabelle3456789101112[[#This Row],[Tag]]="Samstag",Arbeitszeittabelle3456789101112[[#This Row],[Tag]]="Sonntag")),"",$D$9)</f>
        <v>0.2</v>
      </c>
      <c r="E34" s="12"/>
      <c r="F34" s="12"/>
      <c r="G34" s="12"/>
      <c r="H34" s="12"/>
      <c r="I34" s="43">
        <f t="shared" si="0"/>
        <v>0</v>
      </c>
      <c r="J34" s="30"/>
      <c r="K34" s="39"/>
      <c r="L34" s="30"/>
      <c r="M34" s="32">
        <f>Arbeitszeittabelle3456789101112[[#This Row],[Arbeit Ist]]+Arbeitszeittabelle3456789101112[[#This Row],[Absenzen *]]+Arbeitszeittabelle3456789101112[[#This Row],[Ferien und Feiertage]]</f>
        <v>0</v>
      </c>
    </row>
    <row r="35" spans="2:13" ht="30" customHeight="1" x14ac:dyDescent="0.2">
      <c r="B35" s="40" t="s">
        <v>5</v>
      </c>
      <c r="C35" s="41">
        <f t="shared" si="1"/>
        <v>44159</v>
      </c>
      <c r="D35" s="42">
        <f>IF((OR(Arbeitszeittabelle3456789101112[[#This Row],[Tag]]="Samstag",Arbeitszeittabelle3456789101112[[#This Row],[Tag]]="Sonntag")),"",$D$9)</f>
        <v>0.2</v>
      </c>
      <c r="E35" s="12"/>
      <c r="F35" s="12"/>
      <c r="G35" s="12"/>
      <c r="H35" s="12"/>
      <c r="I35" s="43">
        <f t="shared" si="0"/>
        <v>0</v>
      </c>
      <c r="J35" s="30"/>
      <c r="K35" s="39"/>
      <c r="L35" s="30"/>
      <c r="M35" s="32">
        <f>Arbeitszeittabelle3456789101112[[#This Row],[Arbeit Ist]]+Arbeitszeittabelle3456789101112[[#This Row],[Absenzen *]]+Arbeitszeittabelle3456789101112[[#This Row],[Ferien und Feiertage]]</f>
        <v>0</v>
      </c>
    </row>
    <row r="36" spans="2:13" ht="30" customHeight="1" x14ac:dyDescent="0.2">
      <c r="B36" s="40" t="s">
        <v>6</v>
      </c>
      <c r="C36" s="41">
        <f t="shared" si="1"/>
        <v>44160</v>
      </c>
      <c r="D36" s="42">
        <f>IF((OR(Arbeitszeittabelle3456789101112[[#This Row],[Tag]]="Samstag",Arbeitszeittabelle3456789101112[[#This Row],[Tag]]="Sonntag")),"",$D$9)</f>
        <v>0.2</v>
      </c>
      <c r="E36" s="12"/>
      <c r="F36" s="12"/>
      <c r="G36" s="12"/>
      <c r="H36" s="12"/>
      <c r="I36" s="43">
        <f t="shared" si="0"/>
        <v>0</v>
      </c>
      <c r="J36" s="30"/>
      <c r="K36" s="39"/>
      <c r="L36" s="30"/>
      <c r="M36" s="32">
        <f>Arbeitszeittabelle3456789101112[[#This Row],[Arbeit Ist]]+Arbeitszeittabelle3456789101112[[#This Row],[Absenzen *]]+Arbeitszeittabelle3456789101112[[#This Row],[Ferien und Feiertage]]</f>
        <v>0</v>
      </c>
    </row>
    <row r="37" spans="2:13" ht="30" customHeight="1" x14ac:dyDescent="0.2">
      <c r="B37" s="40" t="s">
        <v>7</v>
      </c>
      <c r="C37" s="41">
        <f t="shared" si="1"/>
        <v>44161</v>
      </c>
      <c r="D37" s="42">
        <f>IF((OR(Arbeitszeittabelle3456789101112[[#This Row],[Tag]]="Samstag",Arbeitszeittabelle3456789101112[[#This Row],[Tag]]="Sonntag")),"",$D$9)</f>
        <v>0.2</v>
      </c>
      <c r="E37" s="12"/>
      <c r="F37" s="12"/>
      <c r="G37" s="12"/>
      <c r="H37" s="12"/>
      <c r="I37" s="43">
        <f t="shared" si="0"/>
        <v>0</v>
      </c>
      <c r="J37" s="30"/>
      <c r="K37" s="39"/>
      <c r="L37" s="30"/>
      <c r="M37" s="32">
        <f>Arbeitszeittabelle3456789101112[[#This Row],[Arbeit Ist]]+Arbeitszeittabelle3456789101112[[#This Row],[Absenzen *]]+Arbeitszeittabelle3456789101112[[#This Row],[Ferien und Feiertage]]</f>
        <v>0</v>
      </c>
    </row>
    <row r="38" spans="2:13" ht="30" customHeight="1" x14ac:dyDescent="0.2">
      <c r="B38" s="40" t="s">
        <v>8</v>
      </c>
      <c r="C38" s="41">
        <f t="shared" si="1"/>
        <v>44162</v>
      </c>
      <c r="D38" s="42">
        <f>IF((OR(Arbeitszeittabelle3456789101112[[#This Row],[Tag]]="Samstag",Arbeitszeittabelle3456789101112[[#This Row],[Tag]]="Sonntag")),"",$D$9)</f>
        <v>0.2</v>
      </c>
      <c r="E38" s="12"/>
      <c r="F38" s="12"/>
      <c r="G38" s="12"/>
      <c r="H38" s="12"/>
      <c r="I38" s="43">
        <f t="shared" si="0"/>
        <v>0</v>
      </c>
      <c r="J38" s="30"/>
      <c r="K38" s="39"/>
      <c r="L38" s="30"/>
      <c r="M38" s="32">
        <f>Arbeitszeittabelle3456789101112[[#This Row],[Arbeit Ist]]+Arbeitszeittabelle3456789101112[[#This Row],[Absenzen *]]+Arbeitszeittabelle3456789101112[[#This Row],[Ferien und Feiertage]]</f>
        <v>0</v>
      </c>
    </row>
    <row r="39" spans="2:13" ht="30" customHeight="1" x14ac:dyDescent="0.2">
      <c r="B39" s="40" t="s">
        <v>9</v>
      </c>
      <c r="C39" s="41">
        <f t="shared" si="1"/>
        <v>44163</v>
      </c>
      <c r="D39" s="42" t="str">
        <f>IF((OR(Arbeitszeittabelle3456789101112[[#This Row],[Tag]]="Samstag",Arbeitszeittabelle3456789101112[[#This Row],[Tag]]="Sonntag")),"",$D$9)</f>
        <v/>
      </c>
      <c r="E39" s="12"/>
      <c r="F39" s="12"/>
      <c r="G39" s="12"/>
      <c r="H39" s="12"/>
      <c r="I39" s="43">
        <f t="shared" si="0"/>
        <v>0</v>
      </c>
      <c r="J39" s="30"/>
      <c r="K39" s="39"/>
      <c r="L39" s="30"/>
      <c r="M39" s="32">
        <f>Arbeitszeittabelle3456789101112[[#This Row],[Arbeit Ist]]+Arbeitszeittabelle3456789101112[[#This Row],[Absenzen *]]+Arbeitszeittabelle3456789101112[[#This Row],[Ferien und Feiertage]]</f>
        <v>0</v>
      </c>
    </row>
    <row r="40" spans="2:13" ht="30" customHeight="1" x14ac:dyDescent="0.2">
      <c r="B40" s="40" t="s">
        <v>10</v>
      </c>
      <c r="C40" s="41">
        <f t="shared" si="1"/>
        <v>44164</v>
      </c>
      <c r="D40" s="42" t="str">
        <f>IF((OR(Arbeitszeittabelle3456789101112[[#This Row],[Tag]]="Samstag",Arbeitszeittabelle3456789101112[[#This Row],[Tag]]="Sonntag")),"",$D$9)</f>
        <v/>
      </c>
      <c r="E40" s="12"/>
      <c r="F40" s="12"/>
      <c r="G40" s="12"/>
      <c r="H40" s="12"/>
      <c r="I40" s="43">
        <f t="shared" si="0"/>
        <v>0</v>
      </c>
      <c r="J40" s="30"/>
      <c r="K40" s="39"/>
      <c r="L40" s="30"/>
      <c r="M40" s="32">
        <f>Arbeitszeittabelle3456789101112[[#This Row],[Arbeit Ist]]+Arbeitszeittabelle3456789101112[[#This Row],[Absenzen *]]+Arbeitszeittabelle3456789101112[[#This Row],[Ferien und Feiertage]]</f>
        <v>0</v>
      </c>
    </row>
    <row r="41" spans="2:13" ht="30" customHeight="1" x14ac:dyDescent="0.2">
      <c r="B41" s="40" t="s">
        <v>4</v>
      </c>
      <c r="C41" s="41">
        <f t="shared" si="1"/>
        <v>44165</v>
      </c>
      <c r="D41" s="42">
        <f>IF((OR(Arbeitszeittabelle3456789101112[[#This Row],[Tag]]="Samstag",Arbeitszeittabelle3456789101112[[#This Row],[Tag]]="Sonntag")),"",$D$9)</f>
        <v>0.2</v>
      </c>
      <c r="E41" s="12"/>
      <c r="F41" s="12"/>
      <c r="G41" s="12"/>
      <c r="H41" s="12"/>
      <c r="I41" s="43">
        <f t="shared" si="0"/>
        <v>0</v>
      </c>
      <c r="J41" s="30"/>
      <c r="K41" s="39"/>
      <c r="L41" s="30"/>
      <c r="M41" s="32">
        <f>Arbeitszeittabelle3456789101112[[#This Row],[Arbeit Ist]]+Arbeitszeittabelle3456789101112[[#This Row],[Absenzen *]]+Arbeitszeittabelle3456789101112[[#This Row],[Ferien und Feiertage]]</f>
        <v>0</v>
      </c>
    </row>
    <row r="42" spans="2:13" ht="30" customHeight="1" x14ac:dyDescent="0.2">
      <c r="B42" s="1"/>
      <c r="C42" s="3"/>
      <c r="D42" s="10"/>
      <c r="E42" s="12"/>
      <c r="F42" s="12"/>
      <c r="G42" s="12"/>
      <c r="H42" s="12"/>
      <c r="I42" s="12"/>
      <c r="J42" s="13"/>
      <c r="K42" s="13"/>
      <c r="L42" s="13"/>
      <c r="M42" s="12"/>
    </row>
    <row r="43" spans="2:13" ht="30" customHeight="1" x14ac:dyDescent="0.2">
      <c r="B43" s="67" t="s">
        <v>46</v>
      </c>
      <c r="C43" s="68"/>
      <c r="D43" s="11">
        <f>SUM(D12:D42)*24</f>
        <v>100.80000000000003</v>
      </c>
      <c r="E43" s="11"/>
      <c r="F43" s="11"/>
      <c r="G43" s="11"/>
      <c r="H43" s="11"/>
      <c r="I43" s="11">
        <f>SUM(I12:I42)*24</f>
        <v>0</v>
      </c>
      <c r="J43" s="11">
        <f>SUM(J12:J42)*24</f>
        <v>0</v>
      </c>
      <c r="K43" s="11"/>
      <c r="L43" s="11">
        <f>SUM(L12:L42)*24</f>
        <v>0</v>
      </c>
      <c r="M43" s="11">
        <f>SUM(M12:M42)*24</f>
        <v>0</v>
      </c>
    </row>
    <row r="44" spans="2:13" ht="30" customHeight="1" x14ac:dyDescent="0.2">
      <c r="D44" s="44"/>
      <c r="E44" s="44"/>
      <c r="F44" s="44"/>
      <c r="G44" s="44"/>
      <c r="H44" s="44"/>
      <c r="I44" s="44"/>
      <c r="J44" s="44"/>
      <c r="K44" s="44"/>
      <c r="L44" s="44"/>
      <c r="M44" s="33" t="str">
        <f>IF((SUM(I43:L43)=M43),"","Achtung")</f>
        <v/>
      </c>
    </row>
    <row r="45" spans="2:13" ht="21" customHeight="1" x14ac:dyDescent="0.2">
      <c r="D45" t="s">
        <v>12</v>
      </c>
    </row>
    <row r="46" spans="2:13" ht="13.9" customHeight="1" x14ac:dyDescent="0.2">
      <c r="D46" s="59"/>
      <c r="E46" s="59"/>
      <c r="F46" s="59"/>
      <c r="G46" s="59"/>
      <c r="H46" s="59"/>
      <c r="I46" s="59"/>
      <c r="J46" s="59"/>
      <c r="K46" s="59"/>
      <c r="L46" s="59"/>
      <c r="M46" s="59"/>
    </row>
    <row r="47" spans="2:13" ht="13.9" customHeight="1" x14ac:dyDescent="0.2">
      <c r="D47" t="s">
        <v>13</v>
      </c>
    </row>
    <row r="48" spans="2:13" ht="13.9" customHeight="1" x14ac:dyDescent="0.2">
      <c r="B48" t="s">
        <v>31</v>
      </c>
    </row>
    <row r="49" spans="2:4" ht="13.9" customHeight="1" x14ac:dyDescent="0.2">
      <c r="B49" s="38" t="s">
        <v>51</v>
      </c>
      <c r="C49" t="s">
        <v>48</v>
      </c>
    </row>
    <row r="50" spans="2:4" ht="13.9" customHeight="1" x14ac:dyDescent="0.2">
      <c r="B50" s="38" t="s">
        <v>52</v>
      </c>
      <c r="C50" t="s">
        <v>49</v>
      </c>
    </row>
    <row r="51" spans="2:4" ht="13.9" customHeight="1" x14ac:dyDescent="0.2">
      <c r="B51" s="38" t="s">
        <v>53</v>
      </c>
      <c r="C51" t="s">
        <v>50</v>
      </c>
    </row>
    <row r="52" spans="2:4" ht="13.9" customHeight="1" x14ac:dyDescent="0.2">
      <c r="B52" s="38" t="s">
        <v>64</v>
      </c>
      <c r="C52" t="s">
        <v>65</v>
      </c>
    </row>
    <row r="53" spans="2:4" ht="13.9" customHeight="1" x14ac:dyDescent="0.2">
      <c r="B53" s="38" t="s">
        <v>66</v>
      </c>
      <c r="C53" t="s">
        <v>67</v>
      </c>
    </row>
    <row r="54" spans="2:4" ht="13.9" customHeight="1" x14ac:dyDescent="0.2">
      <c r="B54" s="38"/>
      <c r="C54" t="s">
        <v>72</v>
      </c>
    </row>
    <row r="55" spans="2:4" ht="13.9" customHeight="1" x14ac:dyDescent="0.2">
      <c r="B55" s="38" t="s">
        <v>56</v>
      </c>
      <c r="C55" t="s">
        <v>57</v>
      </c>
      <c r="D55" t="s">
        <v>68</v>
      </c>
    </row>
    <row r="56" spans="2:4" ht="14.25" x14ac:dyDescent="0.2"/>
  </sheetData>
  <mergeCells count="12">
    <mergeCell ref="D46:M46"/>
    <mergeCell ref="B1:D1"/>
    <mergeCell ref="C3:D3"/>
    <mergeCell ref="F3:G3"/>
    <mergeCell ref="C4:D4"/>
    <mergeCell ref="F4:G4"/>
    <mergeCell ref="C5:D5"/>
    <mergeCell ref="C6:D6"/>
    <mergeCell ref="F6:G6"/>
    <mergeCell ref="C7:D7"/>
    <mergeCell ref="F7:G7"/>
    <mergeCell ref="B43:C43"/>
  </mergeCells>
  <dataValidations count="33">
    <dataValidation allowBlank="1" showErrorMessage="1" prompt="Erstellen Sie auf diesem Arbeitsblatt eine Arbeitszeittabelle für zwei Wochen. Die Summe der Stunden und die Summe des Gehalts werden automatisch berechnet." sqref="A1" xr:uid="{00000000-0002-0000-0C00-000000000000}"/>
    <dataValidation allowBlank="1" showInputMessage="1" showErrorMessage="1" prompt="Der Titel dieses Arbeitsblatts befindet sich in dieser Zelle." sqref="B1" xr:uid="{00000000-0002-0000-0C00-000001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C00-000002000000}"/>
    <dataValidation allowBlank="1" showInputMessage="1" showErrorMessage="1" prompt="Geben Sie in der Zelle rechts die Postanschrift ein." sqref="B3" xr:uid="{00000000-0002-0000-0C00-000003000000}"/>
    <dataValidation allowBlank="1" showInputMessage="1" showErrorMessage="1" prompt="Geben Sie in der Zelle rechts die Fortsetzung der Postanschrift ein." sqref="B4" xr:uid="{00000000-0002-0000-0C00-000004000000}"/>
    <dataValidation allowBlank="1" showInputMessage="1" showErrorMessage="1" prompt="Geben Sie Postleitzahl und Stadt in der Zelle rechts ein." sqref="B5" xr:uid="{00000000-0002-0000-0C00-000005000000}"/>
    <dataValidation allowBlank="1" showInputMessage="1" showErrorMessage="1" prompt="Geben Sie den Anfang des Abrechnungszeitraums in der Zelle rechts ein." sqref="F3" xr:uid="{00000000-0002-0000-0C00-000006000000}"/>
    <dataValidation allowBlank="1" showInputMessage="1" showErrorMessage="1" prompt="Geben Sie den Anfang des Abrechnungszeitraums in dieser Zelle ein." sqref="H3" xr:uid="{00000000-0002-0000-0C00-000007000000}"/>
    <dataValidation allowBlank="1" showInputMessage="1" showErrorMessage="1" prompt="Geben Sie das Ende des Abrechnungszeitraums in der Zelle rechts ein." sqref="F4" xr:uid="{00000000-0002-0000-0C00-000008000000}"/>
    <dataValidation allowBlank="1" showInputMessage="1" showErrorMessage="1" prompt="Geben Sie das Ende des Abrechnungszeitraums in dieser Zelle ein." sqref="H4" xr:uid="{00000000-0002-0000-0C00-000009000000}"/>
    <dataValidation allowBlank="1" showInputMessage="1" showErrorMessage="1" prompt="Geben Sie den Namen des Mitarbeiters in der Zelle rechts ein." sqref="B6" xr:uid="{00000000-0002-0000-0C00-00000A000000}"/>
    <dataValidation allowBlank="1" showInputMessage="1" showErrorMessage="1" prompt="Geben Sie die E-Mail-Adresse des Mitarbeiters in der Zelle rechts ein." sqref="F7" xr:uid="{00000000-0002-0000-0C00-00000B000000}"/>
    <dataValidation allowBlank="1" showInputMessage="1" showErrorMessage="1" prompt="Geben Sie in dieser Spalte unter dieser Überschrift den Tag ein." sqref="B11" xr:uid="{00000000-0002-0000-0C00-00000C000000}"/>
    <dataValidation allowBlank="1" showInputMessage="1" showErrorMessage="1" prompt="Geben Sie den Namen des Vorgesetzten in der Zelle rechts ein." sqref="B7" xr:uid="{00000000-0002-0000-0C00-00000D000000}"/>
    <dataValidation allowBlank="1" showInputMessage="1" showErrorMessage="1" prompt="Das Datum in dieser Spalte unter dieser Überschrift wird auf der Grundlage von Anfang und Ende des Zahlungszeitraums in den Zellen H3 und H4 automatisch aktualisiert." sqref="C11" xr:uid="{00000000-0002-0000-0C00-00000E000000}"/>
    <dataValidation allowBlank="1" showErrorMessage="1" prompt="Geben Sie in dieser Spalte unter dieser Überschrift die Überstunden ein." sqref="I11" xr:uid="{00000000-0002-0000-0C00-00000F000000}"/>
    <dataValidation allowBlank="1" showInputMessage="1" showErrorMessage="1" prompt="Die Gesamtarbeitsstunden werden in dieser Spalte unter dieser Überschrift automatisch berechnet." sqref="M11" xr:uid="{00000000-0002-0000-0C00-000010000000}"/>
    <dataValidation allowBlank="1" showInputMessage="1" showErrorMessage="1" prompt="Die Gesamtstunden werden in den Zellen rechts automatisch berechnet." sqref="B43" xr:uid="{00000000-0002-0000-0C00-000011000000}"/>
    <dataValidation allowBlank="1" showInputMessage="1" showErrorMessage="1" prompt="Geben Sie in dieser Zelle die Unterschrift des Mitarbeiters ein." sqref="D44:M44" xr:uid="{00000000-0002-0000-0C00-000012000000}"/>
    <dataValidation allowBlank="1" showInputMessage="1" showErrorMessage="1" prompt="Geben Sie in dieser Zelle die Unterschrift des Vorgesetzten ein." sqref="D46:M46" xr:uid="{00000000-0002-0000-0C00-000013000000}"/>
    <dataValidation allowBlank="1" showInputMessage="1" showErrorMessage="1" prompt="Geben Sie in dieser Zelle den Namen des Mitarbeiters ein." sqref="E6" xr:uid="{00000000-0002-0000-0C00-000014000000}"/>
    <dataValidation allowBlank="1" showInputMessage="1" showErrorMessage="1" prompt="Geben Sie in dieser Zelle den Namen des Vorgesetzten ein." sqref="E7" xr:uid="{00000000-0002-0000-0C00-000015000000}"/>
    <dataValidation allowBlank="1" showInputMessage="1" showErrorMessage="1" prompt="Geben Sie die Telefonnummer des Mitarbeiters in der Zelle rechts ein." sqref="F6:G6" xr:uid="{00000000-0002-0000-0C00-000016000000}"/>
    <dataValidation allowBlank="1" showErrorMessage="1" prompt="Geben Sie in dieser Spalte unter dieser Überschrift die normalen Arbeitsstunden ein." sqref="D11" xr:uid="{00000000-0002-0000-0C00-000017000000}"/>
    <dataValidation allowBlank="1" showInputMessage="1" showErrorMessage="1" prompt="Wählen Sie den Grund der Absenz aus. Legende: A = Arztbesuch, U = Unfall, K = Krankheit, S = Sonstiges (Bitte in Zeile 54 kurz erläutern)" sqref="K11" xr:uid="{00000000-0002-0000-0C00-000018000000}"/>
    <dataValidation allowBlank="1" showErrorMessage="1" sqref="C3:D7 H6:H7" xr:uid="{00000000-0002-0000-0C00-000019000000}"/>
    <dataValidation allowBlank="1" showInputMessage="1" showErrorMessage="1" prompt="Geben Sie die Uhrzeit des Arbeitsendes ein. Erfassung mit hh:mm Bsp. 15:10" sqref="H11:H41" xr:uid="{00000000-0002-0000-0C00-00001A000000}"/>
    <dataValidation allowBlank="1" showInputMessage="1" showErrorMessage="1" prompt="Geben Sie die Uhrzeit des Arbeitsbeginnes ein. Erfassung mit hh:mm Bsp. 13:20" sqref="G11:G41" xr:uid="{00000000-0002-0000-0C00-00001B000000}"/>
    <dataValidation allowBlank="1" showInputMessage="1" showErrorMessage="1" prompt="Geben Sie die Uhrzeit des Arbeitsendes ein. Erfassung mit hh:mm Bsp. 12:10" sqref="F11:F41" xr:uid="{00000000-0002-0000-0C00-00001C000000}"/>
    <dataValidation allowBlank="1" showInputMessage="1" showErrorMessage="1" prompt="Geben Sie die Uhrzeit des Arbeitsbeginnes ein. Erfassung mit hh:mm Bsp. 10:00" sqref="E11:E41" xr:uid="{00000000-0002-0000-0C00-00001D000000}"/>
    <dataValidation allowBlank="1" showInputMessage="1" showErrorMessage="1" prompt="Geben Sie die Ferien und Feiertage ein. Nur volle oder halbe Soll Arbeitsstunden erfassen. Format hh:mm Bsp. 4:00" sqref="L11:L41" xr:uid="{00000000-0002-0000-0C00-00001E000000}"/>
    <dataValidation allowBlank="1" showInputMessage="1" showErrorMessage="1" prompt="Geben Sie die Abwesenheits-Stunden wegen Absenzen ein. Arztbesuch Angabe in Stunden und Minuten Bsp. 1:20, Krankheit/Unfall mit Soll Arbeitsstunden pro Tag" sqref="J11:J41" xr:uid="{00000000-0002-0000-0C00-00001F000000}"/>
    <dataValidation type="list" allowBlank="1" showInputMessage="1" showErrorMessage="1" sqref="K12:K41" xr:uid="{00000000-0002-0000-0C00-000020000000}">
      <formula1>$B$49:$B$55</formula1>
    </dataValidation>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O57"/>
  <sheetViews>
    <sheetView showGridLines="0"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3" ht="42" customHeight="1" thickBot="1" x14ac:dyDescent="0.35">
      <c r="B1" s="60" t="s">
        <v>43</v>
      </c>
      <c r="C1" s="60"/>
      <c r="D1" s="60"/>
      <c r="E1" s="29" t="s">
        <v>82</v>
      </c>
      <c r="F1" s="29">
        <v>2020</v>
      </c>
      <c r="G1" s="29"/>
      <c r="H1" s="29"/>
      <c r="I1" s="29"/>
      <c r="J1" s="29"/>
      <c r="K1" s="29"/>
      <c r="L1" s="29"/>
      <c r="M1" s="29"/>
    </row>
    <row r="2" spans="2:13" ht="42" customHeight="1" thickTop="1" thickBot="1" x14ac:dyDescent="0.3">
      <c r="B2" s="2" t="str">
        <f>Stamm!B4</f>
        <v>Meister AG</v>
      </c>
      <c r="C2" s="2"/>
      <c r="D2" s="2"/>
      <c r="E2" s="2"/>
      <c r="F2" s="2"/>
      <c r="G2" s="2"/>
      <c r="H2" s="2"/>
      <c r="I2" s="2"/>
      <c r="J2" s="18"/>
      <c r="K2" s="18"/>
      <c r="L2" s="18"/>
      <c r="M2" s="18"/>
    </row>
    <row r="3" spans="2:13" ht="30" customHeight="1" thickTop="1" x14ac:dyDescent="0.2">
      <c r="B3" s="45" t="s">
        <v>1</v>
      </c>
      <c r="C3" s="61" t="str">
        <f>Stamm!B6</f>
        <v>Muster Hans</v>
      </c>
      <c r="D3" s="61"/>
      <c r="E3" s="7"/>
      <c r="F3" s="62" t="s">
        <v>14</v>
      </c>
      <c r="G3" s="62"/>
      <c r="H3" s="49">
        <v>44166</v>
      </c>
      <c r="J3" s="19" t="s">
        <v>25</v>
      </c>
      <c r="K3" s="34"/>
      <c r="L3" s="20">
        <f>D44</f>
        <v>110.40000000000003</v>
      </c>
      <c r="M3" s="21">
        <v>1</v>
      </c>
    </row>
    <row r="4" spans="2:13" ht="30" customHeight="1" x14ac:dyDescent="0.2">
      <c r="B4" s="45" t="s">
        <v>0</v>
      </c>
      <c r="C4" s="63" t="str">
        <f>Stamm!B8</f>
        <v>Boden 15</v>
      </c>
      <c r="D4" s="63"/>
      <c r="E4" s="7"/>
      <c r="F4" s="64" t="s">
        <v>15</v>
      </c>
      <c r="G4" s="64"/>
      <c r="H4" s="49">
        <v>44196</v>
      </c>
      <c r="J4" s="22" t="s">
        <v>26</v>
      </c>
      <c r="K4" s="35"/>
      <c r="L4" s="23">
        <f>I44</f>
        <v>0</v>
      </c>
      <c r="M4" s="24">
        <f>L4/L3</f>
        <v>0</v>
      </c>
    </row>
    <row r="5" spans="2:13" ht="30" customHeight="1" x14ac:dyDescent="0.2">
      <c r="B5" s="45" t="s">
        <v>19</v>
      </c>
      <c r="C5" s="63" t="str">
        <f>Stamm!B10</f>
        <v>8406 Winterthur</v>
      </c>
      <c r="D5" s="63"/>
      <c r="E5" s="7"/>
      <c r="J5" s="22" t="s">
        <v>27</v>
      </c>
      <c r="K5" s="35"/>
      <c r="L5" s="23">
        <f>(J44+L44)</f>
        <v>0</v>
      </c>
      <c r="M5" s="24">
        <f>L5/L3</f>
        <v>0</v>
      </c>
    </row>
    <row r="6" spans="2:13" ht="30" customHeight="1" x14ac:dyDescent="0.2">
      <c r="B6" s="45" t="s">
        <v>2</v>
      </c>
      <c r="C6" s="63" t="str">
        <f>Stamm!B12</f>
        <v>Meister Müller</v>
      </c>
      <c r="D6" s="63"/>
      <c r="E6" s="7"/>
      <c r="F6" s="64" t="s">
        <v>16</v>
      </c>
      <c r="G6" s="64"/>
      <c r="H6" s="47" t="str">
        <f>Stamm!B20</f>
        <v>079 222 22 22</v>
      </c>
      <c r="J6" s="51" t="s">
        <v>28</v>
      </c>
      <c r="K6" s="52"/>
      <c r="L6" s="53">
        <f>L3-L4-L5</f>
        <v>110.40000000000003</v>
      </c>
      <c r="M6" s="54">
        <f>L6/L3</f>
        <v>1</v>
      </c>
    </row>
    <row r="7" spans="2:13" ht="30" customHeight="1" thickBot="1" x14ac:dyDescent="0.25">
      <c r="B7" s="45" t="s">
        <v>42</v>
      </c>
      <c r="C7" s="65">
        <f>Stamm!B17</f>
        <v>0.6</v>
      </c>
      <c r="D7" s="66"/>
      <c r="E7" s="7"/>
      <c r="F7" s="64" t="s">
        <v>17</v>
      </c>
      <c r="G7" s="64"/>
      <c r="H7" s="48" t="str">
        <f>Stamm!B22</f>
        <v>hans.muser@mueller.ch</v>
      </c>
      <c r="J7" s="25" t="s">
        <v>29</v>
      </c>
      <c r="K7" s="36"/>
      <c r="L7" s="55">
        <f>IF(L6&lt;0,-L6,0)</f>
        <v>0</v>
      </c>
      <c r="M7" s="26"/>
    </row>
    <row r="8" spans="2:13" ht="15" customHeight="1" x14ac:dyDescent="0.2"/>
    <row r="9" spans="2:13" ht="15" customHeight="1" x14ac:dyDescent="0.2">
      <c r="B9" s="45" t="s">
        <v>55</v>
      </c>
      <c r="D9" s="43">
        <f>Stamm!B15*Stamm!B17/5</f>
        <v>0.2</v>
      </c>
      <c r="E9" s="14"/>
      <c r="F9" s="8"/>
      <c r="G9" s="8"/>
      <c r="H9" s="8"/>
    </row>
    <row r="10" spans="2:13" ht="15" customHeight="1" x14ac:dyDescent="0.2">
      <c r="D10" s="9"/>
    </row>
    <row r="11" spans="2:13"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3" ht="30" customHeight="1" x14ac:dyDescent="0.2">
      <c r="B12" s="40" t="s">
        <v>5</v>
      </c>
      <c r="C12" s="41">
        <f>IFERROR(IF(H3="","",H3),"")</f>
        <v>44166</v>
      </c>
      <c r="D12" s="42">
        <f>IF((OR(Arbeitszeittabelle345678910111213[[#This Row],[Tag]]="Samstag",Arbeitszeittabelle345678910111213[[#This Row],[Tag]]="Sonntag")),"",$D$9)</f>
        <v>0.2</v>
      </c>
      <c r="E12" s="12"/>
      <c r="F12" s="12"/>
      <c r="G12" s="12"/>
      <c r="H12" s="12"/>
      <c r="I12" s="43">
        <f t="shared" ref="I12:I42" si="0">(F12-E12+H12-G12)</f>
        <v>0</v>
      </c>
      <c r="J12" s="30"/>
      <c r="K12" s="39"/>
      <c r="L12" s="30"/>
      <c r="M12" s="32">
        <f>Arbeitszeittabelle345678910111213[[#This Row],[Arbeit Ist]]+Arbeitszeittabelle345678910111213[[#This Row],[Absenzen *]]+Arbeitszeittabelle345678910111213[[#This Row],[Ferien und Feiertage]]</f>
        <v>0</v>
      </c>
    </row>
    <row r="13" spans="2:13" ht="30" customHeight="1" x14ac:dyDescent="0.2">
      <c r="B13" s="40" t="s">
        <v>6</v>
      </c>
      <c r="C13" s="41">
        <f>IF($H$3="","",C12+1)</f>
        <v>44167</v>
      </c>
      <c r="D13" s="42">
        <f>IF((OR(Arbeitszeittabelle345678910111213[[#This Row],[Tag]]="Samstag",Arbeitszeittabelle345678910111213[[#This Row],[Tag]]="Sonntag")),"",$D$9)</f>
        <v>0.2</v>
      </c>
      <c r="E13" s="12"/>
      <c r="F13" s="12"/>
      <c r="G13" s="12"/>
      <c r="H13" s="12"/>
      <c r="I13" s="43">
        <f t="shared" si="0"/>
        <v>0</v>
      </c>
      <c r="J13" s="30"/>
      <c r="K13" s="39"/>
      <c r="L13" s="30"/>
      <c r="M13" s="32">
        <f>Arbeitszeittabelle345678910111213[[#This Row],[Arbeit Ist]]+Arbeitszeittabelle345678910111213[[#This Row],[Absenzen *]]+Arbeitszeittabelle345678910111213[[#This Row],[Ferien und Feiertage]]</f>
        <v>0</v>
      </c>
    </row>
    <row r="14" spans="2:13" ht="30" customHeight="1" x14ac:dyDescent="0.2">
      <c r="B14" s="40" t="s">
        <v>7</v>
      </c>
      <c r="C14" s="41">
        <f t="shared" ref="C14:C42" si="1">IF($H$3="","",C13+1)</f>
        <v>44168</v>
      </c>
      <c r="D14" s="42">
        <f>IF((OR(Arbeitszeittabelle345678910111213[[#This Row],[Tag]]="Samstag",Arbeitszeittabelle345678910111213[[#This Row],[Tag]]="Sonntag")),"",$D$9)</f>
        <v>0.2</v>
      </c>
      <c r="E14" s="12"/>
      <c r="F14" s="12"/>
      <c r="G14" s="12"/>
      <c r="H14" s="12"/>
      <c r="I14" s="43">
        <f t="shared" si="0"/>
        <v>0</v>
      </c>
      <c r="J14" s="30"/>
      <c r="K14" s="39"/>
      <c r="L14" s="30"/>
      <c r="M14" s="32">
        <f>Arbeitszeittabelle345678910111213[[#This Row],[Arbeit Ist]]+Arbeitszeittabelle345678910111213[[#This Row],[Absenzen *]]+Arbeitszeittabelle345678910111213[[#This Row],[Ferien und Feiertage]]</f>
        <v>0</v>
      </c>
    </row>
    <row r="15" spans="2:13" ht="30" customHeight="1" x14ac:dyDescent="0.2">
      <c r="B15" s="40" t="s">
        <v>8</v>
      </c>
      <c r="C15" s="41">
        <f t="shared" si="1"/>
        <v>44169</v>
      </c>
      <c r="D15" s="42">
        <f>IF((OR(Arbeitszeittabelle345678910111213[[#This Row],[Tag]]="Samstag",Arbeitszeittabelle345678910111213[[#This Row],[Tag]]="Sonntag")),"",$D$9)</f>
        <v>0.2</v>
      </c>
      <c r="E15" s="12"/>
      <c r="F15" s="12"/>
      <c r="G15" s="12"/>
      <c r="H15" s="12"/>
      <c r="I15" s="43">
        <f t="shared" si="0"/>
        <v>0</v>
      </c>
      <c r="J15" s="30"/>
      <c r="K15" s="39"/>
      <c r="L15" s="30"/>
      <c r="M15" s="32">
        <f>Arbeitszeittabelle345678910111213[[#This Row],[Arbeit Ist]]+Arbeitszeittabelle345678910111213[[#This Row],[Absenzen *]]+Arbeitszeittabelle345678910111213[[#This Row],[Ferien und Feiertage]]</f>
        <v>0</v>
      </c>
    </row>
    <row r="16" spans="2:13" ht="30" customHeight="1" x14ac:dyDescent="0.2">
      <c r="B16" s="40" t="s">
        <v>9</v>
      </c>
      <c r="C16" s="41">
        <f t="shared" si="1"/>
        <v>44170</v>
      </c>
      <c r="D16" s="42" t="str">
        <f>IF((OR(Arbeitszeittabelle345678910111213[[#This Row],[Tag]]="Samstag",Arbeitszeittabelle345678910111213[[#This Row],[Tag]]="Sonntag")),"",$D$9)</f>
        <v/>
      </c>
      <c r="E16" s="12"/>
      <c r="F16" s="12"/>
      <c r="G16" s="12"/>
      <c r="H16" s="12"/>
      <c r="I16" s="43">
        <f t="shared" si="0"/>
        <v>0</v>
      </c>
      <c r="J16" s="30"/>
      <c r="K16" s="39"/>
      <c r="L16" s="30"/>
      <c r="M16" s="32">
        <f>Arbeitszeittabelle345678910111213[[#This Row],[Arbeit Ist]]+Arbeitszeittabelle345678910111213[[#This Row],[Absenzen *]]+Arbeitszeittabelle345678910111213[[#This Row],[Ferien und Feiertage]]</f>
        <v>0</v>
      </c>
    </row>
    <row r="17" spans="2:13" ht="30" customHeight="1" x14ac:dyDescent="0.2">
      <c r="B17" s="40" t="s">
        <v>10</v>
      </c>
      <c r="C17" s="41">
        <f t="shared" si="1"/>
        <v>44171</v>
      </c>
      <c r="D17" s="42" t="str">
        <f>IF((OR(Arbeitszeittabelle345678910111213[[#This Row],[Tag]]="Samstag",Arbeitszeittabelle345678910111213[[#This Row],[Tag]]="Sonntag")),"",$D$9)</f>
        <v/>
      </c>
      <c r="E17" s="12"/>
      <c r="F17" s="12"/>
      <c r="G17" s="12"/>
      <c r="H17" s="12"/>
      <c r="I17" s="43">
        <f t="shared" si="0"/>
        <v>0</v>
      </c>
      <c r="J17" s="30"/>
      <c r="K17" s="39"/>
      <c r="L17" s="30"/>
      <c r="M17" s="32">
        <f>Arbeitszeittabelle345678910111213[[#This Row],[Arbeit Ist]]+Arbeitszeittabelle345678910111213[[#This Row],[Absenzen *]]+Arbeitszeittabelle345678910111213[[#This Row],[Ferien und Feiertage]]</f>
        <v>0</v>
      </c>
    </row>
    <row r="18" spans="2:13" ht="30" customHeight="1" x14ac:dyDescent="0.2">
      <c r="B18" s="40" t="s">
        <v>4</v>
      </c>
      <c r="C18" s="41">
        <f t="shared" si="1"/>
        <v>44172</v>
      </c>
      <c r="D18" s="42">
        <f>IF((OR(Arbeitszeittabelle345678910111213[[#This Row],[Tag]]="Samstag",Arbeitszeittabelle345678910111213[[#This Row],[Tag]]="Sonntag")),"",$D$9)</f>
        <v>0.2</v>
      </c>
      <c r="E18" s="12"/>
      <c r="F18" s="12"/>
      <c r="G18" s="12"/>
      <c r="H18" s="12"/>
      <c r="I18" s="43">
        <f t="shared" si="0"/>
        <v>0</v>
      </c>
      <c r="J18" s="30"/>
      <c r="K18" s="39"/>
      <c r="L18" s="30"/>
      <c r="M18" s="32">
        <f>Arbeitszeittabelle345678910111213[[#This Row],[Arbeit Ist]]+Arbeitszeittabelle345678910111213[[#This Row],[Absenzen *]]+Arbeitszeittabelle345678910111213[[#This Row],[Ferien und Feiertage]]</f>
        <v>0</v>
      </c>
    </row>
    <row r="19" spans="2:13" ht="30" customHeight="1" x14ac:dyDescent="0.2">
      <c r="B19" s="40" t="s">
        <v>5</v>
      </c>
      <c r="C19" s="41">
        <f t="shared" si="1"/>
        <v>44173</v>
      </c>
      <c r="D19" s="42">
        <f>IF((OR(Arbeitszeittabelle345678910111213[[#This Row],[Tag]]="Samstag",Arbeitszeittabelle345678910111213[[#This Row],[Tag]]="Sonntag")),"",$D$9)</f>
        <v>0.2</v>
      </c>
      <c r="E19" s="12"/>
      <c r="F19" s="12"/>
      <c r="G19" s="12"/>
      <c r="H19" s="12"/>
      <c r="I19" s="43">
        <f t="shared" si="0"/>
        <v>0</v>
      </c>
      <c r="J19" s="30"/>
      <c r="K19" s="39"/>
      <c r="L19" s="30"/>
      <c r="M19" s="32">
        <f>Arbeitszeittabelle345678910111213[[#This Row],[Arbeit Ist]]+Arbeitszeittabelle345678910111213[[#This Row],[Absenzen *]]+Arbeitszeittabelle345678910111213[[#This Row],[Ferien und Feiertage]]</f>
        <v>0</v>
      </c>
    </row>
    <row r="20" spans="2:13" ht="30" customHeight="1" x14ac:dyDescent="0.2">
      <c r="B20" s="40" t="s">
        <v>6</v>
      </c>
      <c r="C20" s="41">
        <f t="shared" si="1"/>
        <v>44174</v>
      </c>
      <c r="D20" s="42">
        <f>IF((OR(Arbeitszeittabelle345678910111213[[#This Row],[Tag]]="Samstag",Arbeitszeittabelle345678910111213[[#This Row],[Tag]]="Sonntag")),"",$D$9)</f>
        <v>0.2</v>
      </c>
      <c r="E20" s="12"/>
      <c r="F20" s="12"/>
      <c r="G20" s="12"/>
      <c r="H20" s="12"/>
      <c r="I20" s="43">
        <f t="shared" si="0"/>
        <v>0</v>
      </c>
      <c r="J20" s="30"/>
      <c r="K20" s="39"/>
      <c r="L20" s="30"/>
      <c r="M20" s="32">
        <f>Arbeitszeittabelle345678910111213[[#This Row],[Arbeit Ist]]+Arbeitszeittabelle345678910111213[[#This Row],[Absenzen *]]+Arbeitszeittabelle345678910111213[[#This Row],[Ferien und Feiertage]]</f>
        <v>0</v>
      </c>
    </row>
    <row r="21" spans="2:13" ht="30" customHeight="1" x14ac:dyDescent="0.2">
      <c r="B21" s="40" t="s">
        <v>7</v>
      </c>
      <c r="C21" s="41">
        <f t="shared" si="1"/>
        <v>44175</v>
      </c>
      <c r="D21" s="42">
        <f>IF((OR(Arbeitszeittabelle345678910111213[[#This Row],[Tag]]="Samstag",Arbeitszeittabelle345678910111213[[#This Row],[Tag]]="Sonntag")),"",$D$9)</f>
        <v>0.2</v>
      </c>
      <c r="E21" s="12"/>
      <c r="F21" s="12"/>
      <c r="G21" s="12"/>
      <c r="H21" s="12"/>
      <c r="I21" s="43">
        <f t="shared" si="0"/>
        <v>0</v>
      </c>
      <c r="J21" s="30"/>
      <c r="K21" s="39"/>
      <c r="L21" s="30"/>
      <c r="M21" s="32">
        <f>Arbeitszeittabelle345678910111213[[#This Row],[Arbeit Ist]]+Arbeitszeittabelle345678910111213[[#This Row],[Absenzen *]]+Arbeitszeittabelle345678910111213[[#This Row],[Ferien und Feiertage]]</f>
        <v>0</v>
      </c>
    </row>
    <row r="22" spans="2:13" ht="30" customHeight="1" x14ac:dyDescent="0.2">
      <c r="B22" s="40" t="s">
        <v>8</v>
      </c>
      <c r="C22" s="41">
        <f t="shared" si="1"/>
        <v>44176</v>
      </c>
      <c r="D22" s="42">
        <f>IF((OR(Arbeitszeittabelle345678910111213[[#This Row],[Tag]]="Samstag",Arbeitszeittabelle345678910111213[[#This Row],[Tag]]="Sonntag")),"",$D$9)</f>
        <v>0.2</v>
      </c>
      <c r="E22" s="12"/>
      <c r="F22" s="12"/>
      <c r="G22" s="12"/>
      <c r="H22" s="12"/>
      <c r="I22" s="43">
        <f t="shared" si="0"/>
        <v>0</v>
      </c>
      <c r="J22" s="30"/>
      <c r="K22" s="39"/>
      <c r="L22" s="30"/>
      <c r="M22" s="32">
        <f>Arbeitszeittabelle345678910111213[[#This Row],[Arbeit Ist]]+Arbeitszeittabelle345678910111213[[#This Row],[Absenzen *]]+Arbeitszeittabelle345678910111213[[#This Row],[Ferien und Feiertage]]</f>
        <v>0</v>
      </c>
    </row>
    <row r="23" spans="2:13" ht="30" customHeight="1" x14ac:dyDescent="0.2">
      <c r="B23" s="40" t="s">
        <v>9</v>
      </c>
      <c r="C23" s="41">
        <f t="shared" si="1"/>
        <v>44177</v>
      </c>
      <c r="D23" s="42" t="str">
        <f>IF((OR(Arbeitszeittabelle345678910111213[[#This Row],[Tag]]="Samstag",Arbeitszeittabelle345678910111213[[#This Row],[Tag]]="Sonntag")),"",$D$9)</f>
        <v/>
      </c>
      <c r="E23" s="12"/>
      <c r="F23" s="12"/>
      <c r="G23" s="12"/>
      <c r="H23" s="12"/>
      <c r="I23" s="43">
        <f t="shared" si="0"/>
        <v>0</v>
      </c>
      <c r="J23" s="30"/>
      <c r="K23" s="39"/>
      <c r="L23" s="30"/>
      <c r="M23" s="32">
        <f>Arbeitszeittabelle345678910111213[[#This Row],[Arbeit Ist]]+Arbeitszeittabelle345678910111213[[#This Row],[Absenzen *]]+Arbeitszeittabelle345678910111213[[#This Row],[Ferien und Feiertage]]</f>
        <v>0</v>
      </c>
    </row>
    <row r="24" spans="2:13" ht="30" customHeight="1" x14ac:dyDescent="0.2">
      <c r="B24" s="40" t="s">
        <v>10</v>
      </c>
      <c r="C24" s="41">
        <f t="shared" si="1"/>
        <v>44178</v>
      </c>
      <c r="D24" s="42" t="str">
        <f>IF((OR(Arbeitszeittabelle345678910111213[[#This Row],[Tag]]="Samstag",Arbeitszeittabelle345678910111213[[#This Row],[Tag]]="Sonntag")),"",$D$9)</f>
        <v/>
      </c>
      <c r="E24" s="12"/>
      <c r="F24" s="12"/>
      <c r="G24" s="12"/>
      <c r="H24" s="12"/>
      <c r="I24" s="43">
        <f t="shared" si="0"/>
        <v>0</v>
      </c>
      <c r="J24" s="30"/>
      <c r="K24" s="39"/>
      <c r="L24" s="30"/>
      <c r="M24" s="32">
        <f>Arbeitszeittabelle345678910111213[[#This Row],[Arbeit Ist]]+Arbeitszeittabelle345678910111213[[#This Row],[Absenzen *]]+Arbeitszeittabelle345678910111213[[#This Row],[Ferien und Feiertage]]</f>
        <v>0</v>
      </c>
    </row>
    <row r="25" spans="2:13" ht="30" customHeight="1" x14ac:dyDescent="0.2">
      <c r="B25" s="40" t="s">
        <v>4</v>
      </c>
      <c r="C25" s="41">
        <f t="shared" si="1"/>
        <v>44179</v>
      </c>
      <c r="D25" s="42">
        <f>IF((OR(Arbeitszeittabelle345678910111213[[#This Row],[Tag]]="Samstag",Arbeitszeittabelle345678910111213[[#This Row],[Tag]]="Sonntag")),"",$D$9)</f>
        <v>0.2</v>
      </c>
      <c r="E25" s="12"/>
      <c r="F25" s="12"/>
      <c r="G25" s="12"/>
      <c r="H25" s="12"/>
      <c r="I25" s="43">
        <f t="shared" si="0"/>
        <v>0</v>
      </c>
      <c r="J25" s="30"/>
      <c r="K25" s="39"/>
      <c r="L25" s="30"/>
      <c r="M25" s="32">
        <f>Arbeitszeittabelle345678910111213[[#This Row],[Arbeit Ist]]+Arbeitszeittabelle345678910111213[[#This Row],[Absenzen *]]+Arbeitszeittabelle345678910111213[[#This Row],[Ferien und Feiertage]]</f>
        <v>0</v>
      </c>
    </row>
    <row r="26" spans="2:13" ht="30" customHeight="1" x14ac:dyDescent="0.2">
      <c r="B26" s="40" t="s">
        <v>5</v>
      </c>
      <c r="C26" s="41">
        <f t="shared" si="1"/>
        <v>44180</v>
      </c>
      <c r="D26" s="42">
        <f>IF((OR(Arbeitszeittabelle345678910111213[[#This Row],[Tag]]="Samstag",Arbeitszeittabelle345678910111213[[#This Row],[Tag]]="Sonntag")),"",$D$9)</f>
        <v>0.2</v>
      </c>
      <c r="E26" s="12"/>
      <c r="F26" s="12"/>
      <c r="G26" s="12"/>
      <c r="H26" s="12"/>
      <c r="I26" s="43">
        <f t="shared" si="0"/>
        <v>0</v>
      </c>
      <c r="J26" s="30"/>
      <c r="K26" s="39"/>
      <c r="L26" s="30"/>
      <c r="M26" s="32">
        <f>Arbeitszeittabelle345678910111213[[#This Row],[Arbeit Ist]]+Arbeitszeittabelle345678910111213[[#This Row],[Absenzen *]]+Arbeitszeittabelle345678910111213[[#This Row],[Ferien und Feiertage]]</f>
        <v>0</v>
      </c>
    </row>
    <row r="27" spans="2:13" ht="30" customHeight="1" x14ac:dyDescent="0.2">
      <c r="B27" s="40" t="s">
        <v>6</v>
      </c>
      <c r="C27" s="41">
        <f t="shared" si="1"/>
        <v>44181</v>
      </c>
      <c r="D27" s="42">
        <f>IF((OR(Arbeitszeittabelle345678910111213[[#This Row],[Tag]]="Samstag",Arbeitszeittabelle345678910111213[[#This Row],[Tag]]="Sonntag")),"",$D$9)</f>
        <v>0.2</v>
      </c>
      <c r="E27" s="12"/>
      <c r="F27" s="12"/>
      <c r="G27" s="12"/>
      <c r="H27" s="12"/>
      <c r="I27" s="43">
        <f t="shared" si="0"/>
        <v>0</v>
      </c>
      <c r="J27" s="30"/>
      <c r="K27" s="39"/>
      <c r="L27" s="30"/>
      <c r="M27" s="32">
        <f>Arbeitszeittabelle345678910111213[[#This Row],[Arbeit Ist]]+Arbeitszeittabelle345678910111213[[#This Row],[Absenzen *]]+Arbeitszeittabelle345678910111213[[#This Row],[Ferien und Feiertage]]</f>
        <v>0</v>
      </c>
    </row>
    <row r="28" spans="2:13" ht="30" customHeight="1" x14ac:dyDescent="0.2">
      <c r="B28" s="40" t="s">
        <v>7</v>
      </c>
      <c r="C28" s="41">
        <f t="shared" si="1"/>
        <v>44182</v>
      </c>
      <c r="D28" s="42">
        <f>IF((OR(Arbeitszeittabelle345678910111213[[#This Row],[Tag]]="Samstag",Arbeitszeittabelle345678910111213[[#This Row],[Tag]]="Sonntag")),"",$D$9)</f>
        <v>0.2</v>
      </c>
      <c r="E28" s="12"/>
      <c r="F28" s="12"/>
      <c r="G28" s="12"/>
      <c r="H28" s="12"/>
      <c r="I28" s="43">
        <f t="shared" si="0"/>
        <v>0</v>
      </c>
      <c r="J28" s="30"/>
      <c r="K28" s="39"/>
      <c r="L28" s="30"/>
      <c r="M28" s="32">
        <f>Arbeitszeittabelle345678910111213[[#This Row],[Arbeit Ist]]+Arbeitszeittabelle345678910111213[[#This Row],[Absenzen *]]+Arbeitszeittabelle345678910111213[[#This Row],[Ferien und Feiertage]]</f>
        <v>0</v>
      </c>
    </row>
    <row r="29" spans="2:13" ht="30" customHeight="1" x14ac:dyDescent="0.2">
      <c r="B29" s="40" t="s">
        <v>8</v>
      </c>
      <c r="C29" s="41">
        <f t="shared" si="1"/>
        <v>44183</v>
      </c>
      <c r="D29" s="42">
        <f>IF((OR(Arbeitszeittabelle345678910111213[[#This Row],[Tag]]="Samstag",Arbeitszeittabelle345678910111213[[#This Row],[Tag]]="Sonntag")),"",$D$9)</f>
        <v>0.2</v>
      </c>
      <c r="E29" s="12"/>
      <c r="F29" s="12"/>
      <c r="G29" s="12"/>
      <c r="H29" s="12"/>
      <c r="I29" s="43">
        <f t="shared" si="0"/>
        <v>0</v>
      </c>
      <c r="J29" s="30"/>
      <c r="K29" s="39"/>
      <c r="L29" s="30"/>
      <c r="M29" s="32">
        <f>Arbeitszeittabelle345678910111213[[#This Row],[Arbeit Ist]]+Arbeitszeittabelle345678910111213[[#This Row],[Absenzen *]]+Arbeitszeittabelle345678910111213[[#This Row],[Ferien und Feiertage]]</f>
        <v>0</v>
      </c>
    </row>
    <row r="30" spans="2:13" ht="30" customHeight="1" x14ac:dyDescent="0.2">
      <c r="B30" s="40" t="s">
        <v>9</v>
      </c>
      <c r="C30" s="41">
        <f t="shared" si="1"/>
        <v>44184</v>
      </c>
      <c r="D30" s="42" t="str">
        <f>IF((OR(Arbeitszeittabelle345678910111213[[#This Row],[Tag]]="Samstag",Arbeitszeittabelle345678910111213[[#This Row],[Tag]]="Sonntag")),"",$D$9)</f>
        <v/>
      </c>
      <c r="E30" s="12"/>
      <c r="F30" s="12"/>
      <c r="G30" s="12"/>
      <c r="H30" s="12"/>
      <c r="I30" s="43">
        <f t="shared" si="0"/>
        <v>0</v>
      </c>
      <c r="J30" s="30"/>
      <c r="K30" s="39"/>
      <c r="L30" s="30"/>
      <c r="M30" s="32">
        <f>Arbeitszeittabelle345678910111213[[#This Row],[Arbeit Ist]]+Arbeitszeittabelle345678910111213[[#This Row],[Absenzen *]]+Arbeitszeittabelle345678910111213[[#This Row],[Ferien und Feiertage]]</f>
        <v>0</v>
      </c>
    </row>
    <row r="31" spans="2:13" ht="30" customHeight="1" x14ac:dyDescent="0.2">
      <c r="B31" s="40" t="s">
        <v>10</v>
      </c>
      <c r="C31" s="41">
        <f t="shared" si="1"/>
        <v>44185</v>
      </c>
      <c r="D31" s="42" t="str">
        <f>IF((OR(Arbeitszeittabelle345678910111213[[#This Row],[Tag]]="Samstag",Arbeitszeittabelle345678910111213[[#This Row],[Tag]]="Sonntag")),"",$D$9)</f>
        <v/>
      </c>
      <c r="E31" s="12"/>
      <c r="F31" s="12"/>
      <c r="G31" s="12"/>
      <c r="H31" s="12"/>
      <c r="I31" s="43">
        <f t="shared" si="0"/>
        <v>0</v>
      </c>
      <c r="J31" s="30"/>
      <c r="K31" s="39"/>
      <c r="L31" s="30"/>
      <c r="M31" s="32">
        <f>Arbeitszeittabelle345678910111213[[#This Row],[Arbeit Ist]]+Arbeitszeittabelle345678910111213[[#This Row],[Absenzen *]]+Arbeitszeittabelle345678910111213[[#This Row],[Ferien und Feiertage]]</f>
        <v>0</v>
      </c>
    </row>
    <row r="32" spans="2:13" ht="30" customHeight="1" x14ac:dyDescent="0.2">
      <c r="B32" s="40" t="s">
        <v>4</v>
      </c>
      <c r="C32" s="41">
        <f t="shared" si="1"/>
        <v>44186</v>
      </c>
      <c r="D32" s="42">
        <f>IF((OR(Arbeitszeittabelle345678910111213[[#This Row],[Tag]]="Samstag",Arbeitszeittabelle345678910111213[[#This Row],[Tag]]="Sonntag")),"",$D$9)</f>
        <v>0.2</v>
      </c>
      <c r="E32" s="12"/>
      <c r="F32" s="12"/>
      <c r="G32" s="12"/>
      <c r="H32" s="12"/>
      <c r="I32" s="43">
        <f t="shared" si="0"/>
        <v>0</v>
      </c>
      <c r="J32" s="30"/>
      <c r="K32" s="39"/>
      <c r="L32" s="30"/>
      <c r="M32" s="32">
        <f>Arbeitszeittabelle345678910111213[[#This Row],[Arbeit Ist]]+Arbeitszeittabelle345678910111213[[#This Row],[Absenzen *]]+Arbeitszeittabelle345678910111213[[#This Row],[Ferien und Feiertage]]</f>
        <v>0</v>
      </c>
    </row>
    <row r="33" spans="2:15" ht="30" customHeight="1" x14ac:dyDescent="0.2">
      <c r="B33" s="40" t="s">
        <v>5</v>
      </c>
      <c r="C33" s="41">
        <f t="shared" si="1"/>
        <v>44187</v>
      </c>
      <c r="D33" s="42">
        <f>IF((OR(Arbeitszeittabelle345678910111213[[#This Row],[Tag]]="Samstag",Arbeitszeittabelle345678910111213[[#This Row],[Tag]]="Sonntag")),"",$D$9)</f>
        <v>0.2</v>
      </c>
      <c r="E33" s="12"/>
      <c r="F33" s="12"/>
      <c r="G33" s="12"/>
      <c r="H33" s="12"/>
      <c r="I33" s="43">
        <f t="shared" si="0"/>
        <v>0</v>
      </c>
      <c r="J33" s="30"/>
      <c r="K33" s="39"/>
      <c r="L33" s="30"/>
      <c r="M33" s="32">
        <f>Arbeitszeittabelle345678910111213[[#This Row],[Arbeit Ist]]+Arbeitszeittabelle345678910111213[[#This Row],[Absenzen *]]+Arbeitszeittabelle345678910111213[[#This Row],[Ferien und Feiertage]]</f>
        <v>0</v>
      </c>
    </row>
    <row r="34" spans="2:15" ht="30" customHeight="1" x14ac:dyDescent="0.2">
      <c r="B34" s="40" t="s">
        <v>6</v>
      </c>
      <c r="C34" s="41">
        <f t="shared" si="1"/>
        <v>44188</v>
      </c>
      <c r="D34" s="42">
        <f>IF((OR(Arbeitszeittabelle345678910111213[[#This Row],[Tag]]="Samstag",Arbeitszeittabelle345678910111213[[#This Row],[Tag]]="Sonntag")),"",$D$9)</f>
        <v>0.2</v>
      </c>
      <c r="E34" s="12"/>
      <c r="F34" s="12"/>
      <c r="G34" s="12"/>
      <c r="H34" s="12"/>
      <c r="I34" s="43">
        <f t="shared" si="0"/>
        <v>0</v>
      </c>
      <c r="J34" s="30"/>
      <c r="K34" s="39"/>
      <c r="L34" s="30"/>
      <c r="M34" s="32">
        <f>Arbeitszeittabelle345678910111213[[#This Row],[Arbeit Ist]]+Arbeitszeittabelle345678910111213[[#This Row],[Absenzen *]]+Arbeitszeittabelle345678910111213[[#This Row],[Ferien und Feiertage]]</f>
        <v>0</v>
      </c>
    </row>
    <row r="35" spans="2:15" ht="30" customHeight="1" x14ac:dyDescent="0.2">
      <c r="B35" s="40" t="s">
        <v>7</v>
      </c>
      <c r="C35" s="41">
        <f t="shared" si="1"/>
        <v>44189</v>
      </c>
      <c r="D35" s="42">
        <f>IF((OR(Arbeitszeittabelle345678910111213[[#This Row],[Tag]]="Samstag",Arbeitszeittabelle345678910111213[[#This Row],[Tag]]="Sonntag")),"",$D$9)</f>
        <v>0.2</v>
      </c>
      <c r="E35" s="12"/>
      <c r="F35" s="12"/>
      <c r="G35" s="12"/>
      <c r="H35" s="12"/>
      <c r="I35" s="43">
        <f t="shared" si="0"/>
        <v>0</v>
      </c>
      <c r="J35" s="30"/>
      <c r="K35" s="39"/>
      <c r="L35" s="30"/>
      <c r="M35" s="32">
        <f>Arbeitszeittabelle345678910111213[[#This Row],[Arbeit Ist]]+Arbeitszeittabelle345678910111213[[#This Row],[Absenzen *]]+Arbeitszeittabelle345678910111213[[#This Row],[Ferien und Feiertage]]</f>
        <v>0</v>
      </c>
    </row>
    <row r="36" spans="2:15" ht="30" customHeight="1" x14ac:dyDescent="0.2">
      <c r="B36" s="40" t="s">
        <v>8</v>
      </c>
      <c r="C36" s="41">
        <f t="shared" si="1"/>
        <v>44190</v>
      </c>
      <c r="D36" s="42">
        <f>IF((OR(Arbeitszeittabelle345678910111213[[#This Row],[Tag]]="Samstag",Arbeitszeittabelle345678910111213[[#This Row],[Tag]]="Sonntag")),"",$D$9)</f>
        <v>0.2</v>
      </c>
      <c r="E36" s="12"/>
      <c r="F36" s="12"/>
      <c r="G36" s="12"/>
      <c r="H36" s="12"/>
      <c r="I36" s="43">
        <f t="shared" si="0"/>
        <v>0</v>
      </c>
      <c r="J36" s="30"/>
      <c r="K36" s="39"/>
      <c r="L36" s="30"/>
      <c r="M36" s="32">
        <f>Arbeitszeittabelle345678910111213[[#This Row],[Arbeit Ist]]+Arbeitszeittabelle345678910111213[[#This Row],[Absenzen *]]+Arbeitszeittabelle345678910111213[[#This Row],[Ferien und Feiertage]]</f>
        <v>0</v>
      </c>
      <c r="O36" t="s">
        <v>88</v>
      </c>
    </row>
    <row r="37" spans="2:15" ht="30" customHeight="1" x14ac:dyDescent="0.2">
      <c r="B37" s="40" t="s">
        <v>9</v>
      </c>
      <c r="C37" s="41">
        <f t="shared" si="1"/>
        <v>44191</v>
      </c>
      <c r="D37" s="42" t="str">
        <f>IF((OR(Arbeitszeittabelle345678910111213[[#This Row],[Tag]]="Samstag",Arbeitszeittabelle345678910111213[[#This Row],[Tag]]="Sonntag")),"",$D$9)</f>
        <v/>
      </c>
      <c r="E37" s="12"/>
      <c r="F37" s="12"/>
      <c r="G37" s="12"/>
      <c r="H37" s="12"/>
      <c r="I37" s="43">
        <f t="shared" si="0"/>
        <v>0</v>
      </c>
      <c r="J37" s="30"/>
      <c r="K37" s="39"/>
      <c r="L37" s="30"/>
      <c r="M37" s="32">
        <f>Arbeitszeittabelle345678910111213[[#This Row],[Arbeit Ist]]+Arbeitszeittabelle345678910111213[[#This Row],[Absenzen *]]+Arbeitszeittabelle345678910111213[[#This Row],[Ferien und Feiertage]]</f>
        <v>0</v>
      </c>
    </row>
    <row r="38" spans="2:15" ht="30" customHeight="1" x14ac:dyDescent="0.2">
      <c r="B38" s="40" t="s">
        <v>10</v>
      </c>
      <c r="C38" s="41">
        <f t="shared" si="1"/>
        <v>44192</v>
      </c>
      <c r="D38" s="42" t="str">
        <f>IF((OR(Arbeitszeittabelle345678910111213[[#This Row],[Tag]]="Samstag",Arbeitszeittabelle345678910111213[[#This Row],[Tag]]="Sonntag")),"",$D$9)</f>
        <v/>
      </c>
      <c r="E38" s="12"/>
      <c r="F38" s="12"/>
      <c r="G38" s="12"/>
      <c r="H38" s="12"/>
      <c r="I38" s="43">
        <f t="shared" si="0"/>
        <v>0</v>
      </c>
      <c r="J38" s="30"/>
      <c r="K38" s="39"/>
      <c r="L38" s="30"/>
      <c r="M38" s="32">
        <f>Arbeitszeittabelle345678910111213[[#This Row],[Arbeit Ist]]+Arbeitszeittabelle345678910111213[[#This Row],[Absenzen *]]+Arbeitszeittabelle345678910111213[[#This Row],[Ferien und Feiertage]]</f>
        <v>0</v>
      </c>
    </row>
    <row r="39" spans="2:15" ht="30" customHeight="1" x14ac:dyDescent="0.2">
      <c r="B39" s="40" t="s">
        <v>4</v>
      </c>
      <c r="C39" s="41">
        <f t="shared" si="1"/>
        <v>44193</v>
      </c>
      <c r="D39" s="42">
        <f>IF((OR(Arbeitszeittabelle345678910111213[[#This Row],[Tag]]="Samstag",Arbeitszeittabelle345678910111213[[#This Row],[Tag]]="Sonntag")),"",$D$9)</f>
        <v>0.2</v>
      </c>
      <c r="E39" s="12"/>
      <c r="F39" s="12"/>
      <c r="G39" s="12"/>
      <c r="H39" s="12"/>
      <c r="I39" s="43">
        <f t="shared" si="0"/>
        <v>0</v>
      </c>
      <c r="J39" s="30"/>
      <c r="K39" s="39"/>
      <c r="L39" s="30"/>
      <c r="M39" s="32">
        <f>Arbeitszeittabelle345678910111213[[#This Row],[Arbeit Ist]]+Arbeitszeittabelle345678910111213[[#This Row],[Absenzen *]]+Arbeitszeittabelle345678910111213[[#This Row],[Ferien und Feiertage]]</f>
        <v>0</v>
      </c>
    </row>
    <row r="40" spans="2:15" ht="30" customHeight="1" x14ac:dyDescent="0.2">
      <c r="B40" s="40" t="s">
        <v>5</v>
      </c>
      <c r="C40" s="41">
        <f t="shared" si="1"/>
        <v>44194</v>
      </c>
      <c r="D40" s="42">
        <f>IF((OR(Arbeitszeittabelle345678910111213[[#This Row],[Tag]]="Samstag",Arbeitszeittabelle345678910111213[[#This Row],[Tag]]="Sonntag")),"",$D$9)</f>
        <v>0.2</v>
      </c>
      <c r="E40" s="12"/>
      <c r="F40" s="12"/>
      <c r="G40" s="12"/>
      <c r="H40" s="12"/>
      <c r="I40" s="43">
        <f t="shared" si="0"/>
        <v>0</v>
      </c>
      <c r="J40" s="30"/>
      <c r="K40" s="39"/>
      <c r="L40" s="30"/>
      <c r="M40" s="32">
        <f>Arbeitszeittabelle345678910111213[[#This Row],[Arbeit Ist]]+Arbeitszeittabelle345678910111213[[#This Row],[Absenzen *]]+Arbeitszeittabelle345678910111213[[#This Row],[Ferien und Feiertage]]</f>
        <v>0</v>
      </c>
    </row>
    <row r="41" spans="2:15" ht="30" customHeight="1" x14ac:dyDescent="0.2">
      <c r="B41" s="40" t="s">
        <v>6</v>
      </c>
      <c r="C41" s="41">
        <f t="shared" si="1"/>
        <v>44195</v>
      </c>
      <c r="D41" s="42">
        <f>IF((OR(Arbeitszeittabelle345678910111213[[#This Row],[Tag]]="Samstag",Arbeitszeittabelle345678910111213[[#This Row],[Tag]]="Sonntag")),"",$D$9)</f>
        <v>0.2</v>
      </c>
      <c r="E41" s="12"/>
      <c r="F41" s="12"/>
      <c r="G41" s="12"/>
      <c r="H41" s="12"/>
      <c r="I41" s="43">
        <f t="shared" si="0"/>
        <v>0</v>
      </c>
      <c r="J41" s="30"/>
      <c r="K41" s="39"/>
      <c r="L41" s="30"/>
      <c r="M41" s="32">
        <f>Arbeitszeittabelle345678910111213[[#This Row],[Arbeit Ist]]+Arbeitszeittabelle345678910111213[[#This Row],[Absenzen *]]+Arbeitszeittabelle345678910111213[[#This Row],[Ferien und Feiertage]]</f>
        <v>0</v>
      </c>
    </row>
    <row r="42" spans="2:15" ht="30" customHeight="1" x14ac:dyDescent="0.2">
      <c r="B42" s="40" t="s">
        <v>7</v>
      </c>
      <c r="C42" s="41">
        <f t="shared" si="1"/>
        <v>44196</v>
      </c>
      <c r="D42" s="42">
        <f>IF((OR(Arbeitszeittabelle345678910111213[[#This Row],[Tag]]="Samstag",Arbeitszeittabelle345678910111213[[#This Row],[Tag]]="Sonntag")),"",$D$9)</f>
        <v>0.2</v>
      </c>
      <c r="E42" s="12"/>
      <c r="F42" s="12"/>
      <c r="G42" s="12"/>
      <c r="H42" s="12"/>
      <c r="I42" s="43">
        <f t="shared" si="0"/>
        <v>0</v>
      </c>
      <c r="J42" s="30"/>
      <c r="K42" s="39"/>
      <c r="L42" s="30"/>
      <c r="M42" s="32">
        <f>Arbeitszeittabelle345678910111213[[#This Row],[Arbeit Ist]]+Arbeitszeittabelle345678910111213[[#This Row],[Absenzen *]]+Arbeitszeittabelle345678910111213[[#This Row],[Ferien und Feiertage]]</f>
        <v>0</v>
      </c>
    </row>
    <row r="43" spans="2:15" ht="30" customHeight="1" x14ac:dyDescent="0.2">
      <c r="B43" s="1"/>
      <c r="C43" s="3"/>
      <c r="D43" s="10"/>
      <c r="E43" s="12"/>
      <c r="F43" s="12"/>
      <c r="G43" s="12"/>
      <c r="H43" s="12"/>
      <c r="I43" s="12"/>
      <c r="J43" s="13"/>
      <c r="K43" s="13"/>
      <c r="L43" s="13"/>
      <c r="M43" s="12"/>
    </row>
    <row r="44" spans="2:15" ht="30" customHeight="1" x14ac:dyDescent="0.2">
      <c r="B44" s="67" t="s">
        <v>46</v>
      </c>
      <c r="C44" s="68"/>
      <c r="D44" s="11">
        <f>SUM(D12:D43)*24</f>
        <v>110.40000000000003</v>
      </c>
      <c r="E44" s="11"/>
      <c r="F44" s="11"/>
      <c r="G44" s="11"/>
      <c r="H44" s="11"/>
      <c r="I44" s="11">
        <f>SUM(I12:I43)*24</f>
        <v>0</v>
      </c>
      <c r="J44" s="11">
        <f>SUM(J12:J43)*24</f>
        <v>0</v>
      </c>
      <c r="K44" s="11"/>
      <c r="L44" s="11">
        <f>SUM(L12:L43)*24</f>
        <v>0</v>
      </c>
      <c r="M44" s="11">
        <f>SUM(M12:M43)*24</f>
        <v>0</v>
      </c>
    </row>
    <row r="45" spans="2:15" ht="30" customHeight="1" x14ac:dyDescent="0.2">
      <c r="D45" s="44"/>
      <c r="E45" s="44"/>
      <c r="F45" s="44"/>
      <c r="G45" s="44"/>
      <c r="H45" s="44"/>
      <c r="I45" s="44"/>
      <c r="J45" s="44"/>
      <c r="K45" s="44"/>
      <c r="L45" s="44"/>
      <c r="M45" s="33" t="str">
        <f>IF((SUM(I44:L44)=M44),"","Achtung")</f>
        <v/>
      </c>
    </row>
    <row r="46" spans="2:15" ht="21" customHeight="1" x14ac:dyDescent="0.2">
      <c r="D46" t="s">
        <v>12</v>
      </c>
    </row>
    <row r="47" spans="2:15" ht="13.9" customHeight="1" x14ac:dyDescent="0.2">
      <c r="D47" s="59"/>
      <c r="E47" s="59"/>
      <c r="F47" s="59"/>
      <c r="G47" s="59"/>
      <c r="H47" s="59"/>
      <c r="I47" s="59"/>
      <c r="J47" s="59"/>
      <c r="K47" s="59"/>
      <c r="L47" s="59"/>
      <c r="M47" s="59"/>
    </row>
    <row r="48" spans="2:15" ht="13.9" customHeight="1" x14ac:dyDescent="0.2">
      <c r="D48" t="s">
        <v>13</v>
      </c>
    </row>
    <row r="49" spans="2:4" ht="13.9" customHeight="1" x14ac:dyDescent="0.2">
      <c r="B49" t="s">
        <v>31</v>
      </c>
    </row>
    <row r="50" spans="2:4" ht="13.9" customHeight="1" x14ac:dyDescent="0.2">
      <c r="B50" s="38" t="s">
        <v>51</v>
      </c>
      <c r="C50" t="s">
        <v>48</v>
      </c>
    </row>
    <row r="51" spans="2:4" ht="13.9" customHeight="1" x14ac:dyDescent="0.2">
      <c r="B51" s="38" t="s">
        <v>52</v>
      </c>
      <c r="C51" t="s">
        <v>49</v>
      </c>
    </row>
    <row r="52" spans="2:4" ht="13.9" customHeight="1" x14ac:dyDescent="0.2">
      <c r="B52" s="38" t="s">
        <v>53</v>
      </c>
      <c r="C52" t="s">
        <v>50</v>
      </c>
    </row>
    <row r="53" spans="2:4" ht="13.9" customHeight="1" x14ac:dyDescent="0.2">
      <c r="B53" s="38" t="s">
        <v>64</v>
      </c>
      <c r="C53" t="s">
        <v>65</v>
      </c>
    </row>
    <row r="54" spans="2:4" ht="13.9" customHeight="1" x14ac:dyDescent="0.2">
      <c r="B54" s="38" t="s">
        <v>66</v>
      </c>
      <c r="C54" t="s">
        <v>67</v>
      </c>
    </row>
    <row r="55" spans="2:4" ht="13.9" customHeight="1" x14ac:dyDescent="0.2">
      <c r="B55" s="38"/>
      <c r="C55" t="s">
        <v>72</v>
      </c>
    </row>
    <row r="56" spans="2:4" ht="13.9" customHeight="1" x14ac:dyDescent="0.2">
      <c r="B56" s="38" t="s">
        <v>56</v>
      </c>
      <c r="C56" t="s">
        <v>57</v>
      </c>
      <c r="D56" t="s">
        <v>68</v>
      </c>
    </row>
    <row r="57" spans="2:4" ht="14.25" x14ac:dyDescent="0.2"/>
  </sheetData>
  <mergeCells count="12">
    <mergeCell ref="D47:M47"/>
    <mergeCell ref="B1:D1"/>
    <mergeCell ref="C3:D3"/>
    <mergeCell ref="F3:G3"/>
    <mergeCell ref="C4:D4"/>
    <mergeCell ref="F4:G4"/>
    <mergeCell ref="C5:D5"/>
    <mergeCell ref="C6:D6"/>
    <mergeCell ref="F6:G6"/>
    <mergeCell ref="C7:D7"/>
    <mergeCell ref="F7:G7"/>
    <mergeCell ref="B44:C44"/>
  </mergeCells>
  <dataValidations count="33">
    <dataValidation type="list" allowBlank="1" showInputMessage="1" showErrorMessage="1" sqref="K12:K42" xr:uid="{00000000-0002-0000-0D00-000000000000}">
      <formula1>$B$50:$B$56</formula1>
    </dataValidation>
    <dataValidation allowBlank="1" showInputMessage="1" showErrorMessage="1" prompt="Geben Sie die Abwesenheits-Stunden wegen Absenzen ein. Arztbesuch Angabe in Stunden und Minuten Bsp. 1:20, Krankheit/Unfall mit Soll Arbeitsstunden pro Tag" sqref="J11:J42" xr:uid="{00000000-0002-0000-0D00-000001000000}"/>
    <dataValidation allowBlank="1" showInputMessage="1" showErrorMessage="1" prompt="Geben Sie die Ferien und Feiertage ein. Nur volle oder halbe Soll Arbeitsstunden erfassen. Format hh:mm Bsp. 4:00" sqref="L11:L42" xr:uid="{00000000-0002-0000-0D00-000002000000}"/>
    <dataValidation allowBlank="1" showInputMessage="1" showErrorMessage="1" prompt="Geben Sie die Uhrzeit des Arbeitsbeginnes ein. Erfassung mit hh:mm Bsp. 10:00" sqref="E11:E42" xr:uid="{00000000-0002-0000-0D00-000003000000}"/>
    <dataValidation allowBlank="1" showInputMessage="1" showErrorMessage="1" prompt="Geben Sie die Uhrzeit des Arbeitsendes ein. Erfassung mit hh:mm Bsp. 12:10" sqref="F11:F42" xr:uid="{00000000-0002-0000-0D00-000004000000}"/>
    <dataValidation allowBlank="1" showInputMessage="1" showErrorMessage="1" prompt="Geben Sie die Uhrzeit des Arbeitsbeginnes ein. Erfassung mit hh:mm Bsp. 13:20" sqref="G11:G42" xr:uid="{00000000-0002-0000-0D00-000005000000}"/>
    <dataValidation allowBlank="1" showInputMessage="1" showErrorMessage="1" prompt="Geben Sie die Uhrzeit des Arbeitsendes ein. Erfassung mit hh:mm Bsp. 15:10" sqref="H11:H42" xr:uid="{00000000-0002-0000-0D00-000006000000}"/>
    <dataValidation allowBlank="1" showErrorMessage="1" sqref="C3:D7 H6:H7" xr:uid="{00000000-0002-0000-0D00-000007000000}"/>
    <dataValidation allowBlank="1" showInputMessage="1" showErrorMessage="1" prompt="Wählen Sie den Grund der Absenz aus. Legende: A = Arztbesuch, U = Unfall, K = Krankheit, S = Sonstiges (Bitte in Zeile 54 kurz erläutern)" sqref="K11" xr:uid="{00000000-0002-0000-0D00-000008000000}"/>
    <dataValidation allowBlank="1" showErrorMessage="1" prompt="Geben Sie in dieser Spalte unter dieser Überschrift die normalen Arbeitsstunden ein." sqref="D11" xr:uid="{00000000-0002-0000-0D00-000009000000}"/>
    <dataValidation allowBlank="1" showInputMessage="1" showErrorMessage="1" prompt="Geben Sie die Telefonnummer des Mitarbeiters in der Zelle rechts ein." sqref="F6:G6" xr:uid="{00000000-0002-0000-0D00-00000A000000}"/>
    <dataValidation allowBlank="1" showInputMessage="1" showErrorMessage="1" prompt="Geben Sie in dieser Zelle den Namen des Vorgesetzten ein." sqref="E7" xr:uid="{00000000-0002-0000-0D00-00000B000000}"/>
    <dataValidation allowBlank="1" showInputMessage="1" showErrorMessage="1" prompt="Geben Sie in dieser Zelle den Namen des Mitarbeiters ein." sqref="E6" xr:uid="{00000000-0002-0000-0D00-00000C000000}"/>
    <dataValidation allowBlank="1" showInputMessage="1" showErrorMessage="1" prompt="Geben Sie in dieser Zelle die Unterschrift des Vorgesetzten ein." sqref="D47:M47" xr:uid="{00000000-0002-0000-0D00-00000D000000}"/>
    <dataValidation allowBlank="1" showInputMessage="1" showErrorMessage="1" prompt="Geben Sie in dieser Zelle die Unterschrift des Mitarbeiters ein." sqref="D45:M45" xr:uid="{00000000-0002-0000-0D00-00000E000000}"/>
    <dataValidation allowBlank="1" showInputMessage="1" showErrorMessage="1" prompt="Die Gesamtstunden werden in den Zellen rechts automatisch berechnet." sqref="B44" xr:uid="{00000000-0002-0000-0D00-00000F000000}"/>
    <dataValidation allowBlank="1" showInputMessage="1" showErrorMessage="1" prompt="Die Gesamtarbeitsstunden werden in dieser Spalte unter dieser Überschrift automatisch berechnet." sqref="M11" xr:uid="{00000000-0002-0000-0D00-000010000000}"/>
    <dataValidation allowBlank="1" showErrorMessage="1" prompt="Geben Sie in dieser Spalte unter dieser Überschrift die Überstunden ein." sqref="I11" xr:uid="{00000000-0002-0000-0D00-000011000000}"/>
    <dataValidation allowBlank="1" showInputMessage="1" showErrorMessage="1" prompt="Das Datum in dieser Spalte unter dieser Überschrift wird auf der Grundlage von Anfang und Ende des Zahlungszeitraums in den Zellen H3 und H4 automatisch aktualisiert." sqref="C11" xr:uid="{00000000-0002-0000-0D00-000012000000}"/>
    <dataValidation allowBlank="1" showInputMessage="1" showErrorMessage="1" prompt="Geben Sie den Namen des Vorgesetzten in der Zelle rechts ein." sqref="B7" xr:uid="{00000000-0002-0000-0D00-000013000000}"/>
    <dataValidation allowBlank="1" showInputMessage="1" showErrorMessage="1" prompt="Geben Sie in dieser Spalte unter dieser Überschrift den Tag ein." sqref="B11" xr:uid="{00000000-0002-0000-0D00-000014000000}"/>
    <dataValidation allowBlank="1" showInputMessage="1" showErrorMessage="1" prompt="Geben Sie die E-Mail-Adresse des Mitarbeiters in der Zelle rechts ein." sqref="F7" xr:uid="{00000000-0002-0000-0D00-000015000000}"/>
    <dataValidation allowBlank="1" showInputMessage="1" showErrorMessage="1" prompt="Geben Sie den Namen des Mitarbeiters in der Zelle rechts ein." sqref="B6" xr:uid="{00000000-0002-0000-0D00-000016000000}"/>
    <dataValidation allowBlank="1" showInputMessage="1" showErrorMessage="1" prompt="Geben Sie das Ende des Abrechnungszeitraums in dieser Zelle ein." sqref="H4" xr:uid="{00000000-0002-0000-0D00-000017000000}"/>
    <dataValidation allowBlank="1" showInputMessage="1" showErrorMessage="1" prompt="Geben Sie das Ende des Abrechnungszeitraums in der Zelle rechts ein." sqref="F4" xr:uid="{00000000-0002-0000-0D00-000018000000}"/>
    <dataValidation allowBlank="1" showInputMessage="1" showErrorMessage="1" prompt="Geben Sie den Anfang des Abrechnungszeitraums in dieser Zelle ein." sqref="H3" xr:uid="{00000000-0002-0000-0D00-000019000000}"/>
    <dataValidation allowBlank="1" showInputMessage="1" showErrorMessage="1" prompt="Geben Sie den Anfang des Abrechnungszeitraums in der Zelle rechts ein." sqref="F3" xr:uid="{00000000-0002-0000-0D00-00001A000000}"/>
    <dataValidation allowBlank="1" showInputMessage="1" showErrorMessage="1" prompt="Geben Sie Postleitzahl und Stadt in der Zelle rechts ein." sqref="B5" xr:uid="{00000000-0002-0000-0D00-00001B000000}"/>
    <dataValidation allowBlank="1" showInputMessage="1" showErrorMessage="1" prompt="Geben Sie in der Zelle rechts die Fortsetzung der Postanschrift ein." sqref="B4" xr:uid="{00000000-0002-0000-0D00-00001C000000}"/>
    <dataValidation allowBlank="1" showInputMessage="1" showErrorMessage="1" prompt="Geben Sie in der Zelle rechts die Postanschrift ein." sqref="B3" xr:uid="{00000000-0002-0000-0D00-00001D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D00-00001E000000}"/>
    <dataValidation allowBlank="1" showInputMessage="1" showErrorMessage="1" prompt="Der Titel dieses Arbeitsblatts befindet sich in dieser Zelle." sqref="B1" xr:uid="{00000000-0002-0000-0D00-00001F000000}"/>
    <dataValidation allowBlank="1" showErrorMessage="1" prompt="Erstellen Sie auf diesem Arbeitsblatt eine Arbeitszeittabelle für zwei Wochen. Die Summe der Stunden und die Summe des Gehalts werden automatisch berechnet." sqref="A1" xr:uid="{00000000-0002-0000-0D00-000020000000}"/>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4.25" x14ac:dyDescent="0.2"/>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O57"/>
  <sheetViews>
    <sheetView showGridLines="0" zoomScale="75" zoomScaleNormal="75" workbookViewId="0">
      <pane ySplit="11" topLeftCell="A21" activePane="bottomLeft" state="frozen"/>
      <selection activeCell="K12" sqref="K12"/>
      <selection pane="bottomLeft" activeCell="H32" sqref="H3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3" ht="42" customHeight="1" thickBot="1" x14ac:dyDescent="0.35">
      <c r="B1" s="60" t="s">
        <v>43</v>
      </c>
      <c r="C1" s="60"/>
      <c r="D1" s="60"/>
      <c r="E1" s="29" t="s">
        <v>73</v>
      </c>
      <c r="F1" s="29">
        <v>2020</v>
      </c>
      <c r="G1" s="29"/>
      <c r="H1" s="29"/>
      <c r="I1" s="29"/>
      <c r="J1" s="29"/>
      <c r="K1" s="29"/>
      <c r="L1" s="29"/>
      <c r="M1" s="29"/>
    </row>
    <row r="2" spans="2:13" ht="42" customHeight="1" thickTop="1" thickBot="1" x14ac:dyDescent="0.3">
      <c r="B2" s="2" t="str">
        <f>Stamm!B4</f>
        <v>Meister AG</v>
      </c>
      <c r="C2" s="2"/>
      <c r="D2" s="2"/>
      <c r="E2" s="2"/>
      <c r="F2" s="2"/>
      <c r="G2" s="2"/>
      <c r="H2" s="2"/>
      <c r="I2" s="2"/>
      <c r="J2" s="18"/>
      <c r="K2" s="18"/>
      <c r="L2" s="18"/>
      <c r="M2" s="18"/>
    </row>
    <row r="3" spans="2:13" ht="30" customHeight="1" thickTop="1" x14ac:dyDescent="0.2">
      <c r="B3" s="57" t="s">
        <v>1</v>
      </c>
      <c r="C3" s="61" t="str">
        <f>Stamm!B6</f>
        <v>Muster Hans</v>
      </c>
      <c r="D3" s="61"/>
      <c r="E3" s="7"/>
      <c r="F3" s="62" t="s">
        <v>14</v>
      </c>
      <c r="G3" s="62"/>
      <c r="H3" s="49">
        <v>43922</v>
      </c>
      <c r="J3" s="19" t="s">
        <v>25</v>
      </c>
      <c r="K3" s="34"/>
      <c r="L3" s="20">
        <f>D44</f>
        <v>110.40000000000003</v>
      </c>
      <c r="M3" s="21">
        <v>1</v>
      </c>
    </row>
    <row r="4" spans="2:13" ht="30" customHeight="1" x14ac:dyDescent="0.2">
      <c r="B4" s="57" t="s">
        <v>0</v>
      </c>
      <c r="C4" s="63" t="str">
        <f>Stamm!B8</f>
        <v>Boden 15</v>
      </c>
      <c r="D4" s="63"/>
      <c r="E4" s="7"/>
      <c r="F4" s="64" t="s">
        <v>15</v>
      </c>
      <c r="G4" s="64"/>
      <c r="H4" s="49">
        <v>43951</v>
      </c>
      <c r="J4" s="22" t="s">
        <v>26</v>
      </c>
      <c r="K4" s="35"/>
      <c r="L4" s="23">
        <f>I44</f>
        <v>11.866666666666665</v>
      </c>
      <c r="M4" s="24">
        <f>L4/L3</f>
        <v>0.10748792270531396</v>
      </c>
    </row>
    <row r="5" spans="2:13" ht="30" customHeight="1" x14ac:dyDescent="0.2">
      <c r="B5" s="57" t="s">
        <v>19</v>
      </c>
      <c r="C5" s="63" t="str">
        <f>Stamm!B10</f>
        <v>8406 Winterthur</v>
      </c>
      <c r="D5" s="63"/>
      <c r="E5" s="7"/>
      <c r="J5" s="22" t="s">
        <v>27</v>
      </c>
      <c r="K5" s="35"/>
      <c r="L5" s="23">
        <f>(J44+L44)</f>
        <v>10.6</v>
      </c>
      <c r="M5" s="24">
        <f>L5/L3</f>
        <v>9.6014492753623157E-2</v>
      </c>
    </row>
    <row r="6" spans="2:13" ht="30" customHeight="1" x14ac:dyDescent="0.2">
      <c r="B6" s="57" t="s">
        <v>2</v>
      </c>
      <c r="C6" s="63" t="str">
        <f>Stamm!B12</f>
        <v>Meister Müller</v>
      </c>
      <c r="D6" s="63"/>
      <c r="E6" s="7"/>
      <c r="F6" s="64" t="s">
        <v>16</v>
      </c>
      <c r="G6" s="64"/>
      <c r="H6" s="47" t="str">
        <f>Stamm!B20</f>
        <v>079 222 22 22</v>
      </c>
      <c r="J6" s="51" t="s">
        <v>28</v>
      </c>
      <c r="K6" s="52"/>
      <c r="L6" s="53">
        <f>L3-L4-L5</f>
        <v>87.93333333333338</v>
      </c>
      <c r="M6" s="54">
        <f>L6/L3</f>
        <v>0.79649758454106301</v>
      </c>
    </row>
    <row r="7" spans="2:13" ht="30" customHeight="1" thickBot="1" x14ac:dyDescent="0.25">
      <c r="B7" s="57" t="s">
        <v>42</v>
      </c>
      <c r="C7" s="65">
        <f>Stamm!B17</f>
        <v>0.6</v>
      </c>
      <c r="D7" s="66"/>
      <c r="E7" s="7"/>
      <c r="F7" s="64" t="s">
        <v>17</v>
      </c>
      <c r="G7" s="64"/>
      <c r="H7" s="48" t="str">
        <f>Stamm!B22</f>
        <v>hans.muser@mueller.ch</v>
      </c>
      <c r="J7" s="25" t="s">
        <v>29</v>
      </c>
      <c r="K7" s="36"/>
      <c r="L7" s="55">
        <f>IF(L6&lt;0,-L6,0)</f>
        <v>0</v>
      </c>
      <c r="M7" s="26"/>
    </row>
    <row r="8" spans="2:13" ht="15" customHeight="1" x14ac:dyDescent="0.2"/>
    <row r="9" spans="2:13" ht="15" customHeight="1" x14ac:dyDescent="0.2">
      <c r="B9" s="57" t="s">
        <v>55</v>
      </c>
      <c r="D9" s="43">
        <f>Stamm!B15*Stamm!B17/5</f>
        <v>0.2</v>
      </c>
      <c r="E9" s="14"/>
      <c r="F9" s="8"/>
      <c r="G9" s="8"/>
      <c r="H9" s="8"/>
    </row>
    <row r="10" spans="2:13" ht="15" customHeight="1" x14ac:dyDescent="0.2">
      <c r="D10" s="9"/>
    </row>
    <row r="11" spans="2:13"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3" ht="30" customHeight="1" x14ac:dyDescent="0.2">
      <c r="B12" s="40" t="s">
        <v>6</v>
      </c>
      <c r="C12" s="41">
        <f>IFERROR(IF(H3="","",H3),"")</f>
        <v>43922</v>
      </c>
      <c r="D12" s="42">
        <f>IF((OR(Arbeitszeittabelle34515[[#This Row],[Tag]]="Samstag",Arbeitszeittabelle34515[[#This Row],[Tag]]="Sonntag")),"",$D$9)</f>
        <v>0.2</v>
      </c>
      <c r="E12" s="12">
        <v>0.38541666666666669</v>
      </c>
      <c r="F12" s="12">
        <v>0.43055555555555558</v>
      </c>
      <c r="G12" s="12">
        <v>0.58333333333333337</v>
      </c>
      <c r="H12" s="12">
        <v>0.66805555555555562</v>
      </c>
      <c r="I12" s="43">
        <f t="shared" ref="I12:I42" si="0">(F12-E12+H12-G12)</f>
        <v>0.12986111111111109</v>
      </c>
      <c r="J12" s="30"/>
      <c r="K12" s="39"/>
      <c r="L12" s="30"/>
      <c r="M12" s="32">
        <f>Arbeitszeittabelle34515[[#This Row],[Arbeit Ist]]+Arbeitszeittabelle34515[[#This Row],[Absenzen *]]+Arbeitszeittabelle34515[[#This Row],[Ferien und Feiertage]]</f>
        <v>0.12986111111111109</v>
      </c>
    </row>
    <row r="13" spans="2:13" ht="30" customHeight="1" x14ac:dyDescent="0.2">
      <c r="B13" s="40" t="s">
        <v>7</v>
      </c>
      <c r="C13" s="41">
        <f>IF($H$3="","",C12+1)</f>
        <v>43923</v>
      </c>
      <c r="D13" s="42">
        <f>IF((OR(Arbeitszeittabelle34515[[#This Row],[Tag]]="Samstag",Arbeitszeittabelle34515[[#This Row],[Tag]]="Sonntag")),"",$D$9)</f>
        <v>0.2</v>
      </c>
      <c r="E13" s="12"/>
      <c r="F13" s="12"/>
      <c r="G13" s="12"/>
      <c r="H13" s="12"/>
      <c r="I13" s="43">
        <f t="shared" si="0"/>
        <v>0</v>
      </c>
      <c r="J13" s="30"/>
      <c r="K13" s="39"/>
      <c r="L13" s="30"/>
      <c r="M13" s="32">
        <f>Arbeitszeittabelle34515[[#This Row],[Arbeit Ist]]+Arbeitszeittabelle34515[[#This Row],[Absenzen *]]+Arbeitszeittabelle34515[[#This Row],[Ferien und Feiertage]]</f>
        <v>0</v>
      </c>
    </row>
    <row r="14" spans="2:13" ht="30" customHeight="1" x14ac:dyDescent="0.2">
      <c r="B14" s="40" t="s">
        <v>8</v>
      </c>
      <c r="C14" s="41">
        <f t="shared" ref="C14:C42" si="1">IF($H$3="","",C13+1)</f>
        <v>43924</v>
      </c>
      <c r="D14" s="42">
        <f>IF((OR(Arbeitszeittabelle34515[[#This Row],[Tag]]="Samstag",Arbeitszeittabelle34515[[#This Row],[Tag]]="Sonntag")),"",$D$9)</f>
        <v>0.2</v>
      </c>
      <c r="E14" s="12"/>
      <c r="F14" s="12"/>
      <c r="G14" s="12"/>
      <c r="H14" s="12"/>
      <c r="I14" s="43">
        <f t="shared" si="0"/>
        <v>0</v>
      </c>
      <c r="J14" s="30"/>
      <c r="K14" s="39"/>
      <c r="L14" s="30"/>
      <c r="M14" s="32">
        <f>Arbeitszeittabelle34515[[#This Row],[Arbeit Ist]]+Arbeitszeittabelle34515[[#This Row],[Absenzen *]]+Arbeitszeittabelle34515[[#This Row],[Ferien und Feiertage]]</f>
        <v>0</v>
      </c>
    </row>
    <row r="15" spans="2:13" ht="30" customHeight="1" x14ac:dyDescent="0.2">
      <c r="B15" s="40" t="s">
        <v>9</v>
      </c>
      <c r="C15" s="41">
        <f t="shared" si="1"/>
        <v>43925</v>
      </c>
      <c r="D15" s="42" t="str">
        <f>IF((OR(Arbeitszeittabelle34515[[#This Row],[Tag]]="Samstag",Arbeitszeittabelle34515[[#This Row],[Tag]]="Sonntag")),"",$D$9)</f>
        <v/>
      </c>
      <c r="E15" s="12"/>
      <c r="F15" s="12"/>
      <c r="G15" s="12"/>
      <c r="H15" s="12"/>
      <c r="I15" s="43">
        <f t="shared" si="0"/>
        <v>0</v>
      </c>
      <c r="J15" s="30"/>
      <c r="K15" s="39"/>
      <c r="L15" s="30"/>
      <c r="M15" s="32">
        <f>Arbeitszeittabelle34515[[#This Row],[Arbeit Ist]]+Arbeitszeittabelle34515[[#This Row],[Absenzen *]]+Arbeitszeittabelle34515[[#This Row],[Ferien und Feiertage]]</f>
        <v>0</v>
      </c>
    </row>
    <row r="16" spans="2:13" ht="30" customHeight="1" x14ac:dyDescent="0.2">
      <c r="B16" s="40" t="s">
        <v>10</v>
      </c>
      <c r="C16" s="41">
        <f t="shared" si="1"/>
        <v>43926</v>
      </c>
      <c r="D16" s="42" t="str">
        <f>IF((OR(Arbeitszeittabelle34515[[#This Row],[Tag]]="Samstag",Arbeitszeittabelle34515[[#This Row],[Tag]]="Sonntag")),"",$D$9)</f>
        <v/>
      </c>
      <c r="E16" s="12"/>
      <c r="F16" s="12"/>
      <c r="G16" s="12"/>
      <c r="H16" s="12"/>
      <c r="I16" s="43">
        <f t="shared" si="0"/>
        <v>0</v>
      </c>
      <c r="J16" s="30"/>
      <c r="K16" s="39"/>
      <c r="L16" s="30"/>
      <c r="M16" s="32">
        <f>Arbeitszeittabelle34515[[#This Row],[Arbeit Ist]]+Arbeitszeittabelle34515[[#This Row],[Absenzen *]]+Arbeitszeittabelle34515[[#This Row],[Ferien und Feiertage]]</f>
        <v>0</v>
      </c>
    </row>
    <row r="17" spans="2:15" ht="30" customHeight="1" x14ac:dyDescent="0.2">
      <c r="B17" s="40" t="s">
        <v>4</v>
      </c>
      <c r="C17" s="41">
        <f t="shared" si="1"/>
        <v>43927</v>
      </c>
      <c r="D17" s="42">
        <f>IF((OR(Arbeitszeittabelle34515[[#This Row],[Tag]]="Samstag",Arbeitszeittabelle34515[[#This Row],[Tag]]="Sonntag")),"",$D$9)</f>
        <v>0.2</v>
      </c>
      <c r="E17" s="12"/>
      <c r="F17" s="12"/>
      <c r="G17" s="12"/>
      <c r="H17" s="12"/>
      <c r="I17" s="43">
        <f t="shared" si="0"/>
        <v>0</v>
      </c>
      <c r="J17" s="30"/>
      <c r="K17" s="39"/>
      <c r="L17" s="30"/>
      <c r="M17" s="32">
        <f>Arbeitszeittabelle34515[[#This Row],[Arbeit Ist]]+Arbeitszeittabelle34515[[#This Row],[Absenzen *]]+Arbeitszeittabelle34515[[#This Row],[Ferien und Feiertage]]</f>
        <v>0</v>
      </c>
    </row>
    <row r="18" spans="2:15" ht="30" customHeight="1" x14ac:dyDescent="0.2">
      <c r="B18" s="40" t="s">
        <v>5</v>
      </c>
      <c r="C18" s="41">
        <f t="shared" si="1"/>
        <v>43928</v>
      </c>
      <c r="D18" s="42">
        <f>IF((OR(Arbeitszeittabelle34515[[#This Row],[Tag]]="Samstag",Arbeitszeittabelle34515[[#This Row],[Tag]]="Sonntag")),"",$D$9)</f>
        <v>0.2</v>
      </c>
      <c r="E18" s="12">
        <v>0.41666666666666669</v>
      </c>
      <c r="F18" s="12">
        <v>0.45833333333333331</v>
      </c>
      <c r="G18" s="12"/>
      <c r="H18" s="12"/>
      <c r="I18" s="43">
        <f t="shared" si="0"/>
        <v>4.166666666666663E-2</v>
      </c>
      <c r="J18" s="30"/>
      <c r="K18" s="39"/>
      <c r="L18" s="30"/>
      <c r="M18" s="32">
        <f>Arbeitszeittabelle34515[[#This Row],[Arbeit Ist]]+Arbeitszeittabelle34515[[#This Row],[Absenzen *]]+Arbeitszeittabelle34515[[#This Row],[Ferien und Feiertage]]</f>
        <v>4.166666666666663E-2</v>
      </c>
    </row>
    <row r="19" spans="2:15" ht="30" customHeight="1" x14ac:dyDescent="0.2">
      <c r="B19" s="40" t="s">
        <v>6</v>
      </c>
      <c r="C19" s="41">
        <f t="shared" si="1"/>
        <v>43929</v>
      </c>
      <c r="D19" s="42">
        <f>IF((OR(Arbeitszeittabelle34515[[#This Row],[Tag]]="Samstag",Arbeitszeittabelle34515[[#This Row],[Tag]]="Sonntag")),"",$D$9)</f>
        <v>0.2</v>
      </c>
      <c r="E19" s="12"/>
      <c r="F19" s="12"/>
      <c r="G19" s="12"/>
      <c r="H19" s="12"/>
      <c r="I19" s="43">
        <f t="shared" si="0"/>
        <v>0</v>
      </c>
      <c r="J19" s="30">
        <v>4.1666666666666664E-2</v>
      </c>
      <c r="K19" s="39" t="s">
        <v>51</v>
      </c>
      <c r="L19" s="30"/>
      <c r="M19" s="32">
        <f>Arbeitszeittabelle34515[[#This Row],[Arbeit Ist]]+Arbeitszeittabelle34515[[#This Row],[Absenzen *]]+Arbeitszeittabelle34515[[#This Row],[Ferien und Feiertage]]</f>
        <v>4.1666666666666664E-2</v>
      </c>
    </row>
    <row r="20" spans="2:15" ht="30" customHeight="1" x14ac:dyDescent="0.2">
      <c r="B20" s="40" t="s">
        <v>7</v>
      </c>
      <c r="C20" s="41">
        <f t="shared" si="1"/>
        <v>43930</v>
      </c>
      <c r="D20" s="42">
        <f>IF((OR(Arbeitszeittabelle34515[[#This Row],[Tag]]="Samstag",Arbeitszeittabelle34515[[#This Row],[Tag]]="Sonntag")),"",$D$9)</f>
        <v>0.2</v>
      </c>
      <c r="E20" s="12"/>
      <c r="F20" s="12"/>
      <c r="G20" s="12"/>
      <c r="H20" s="12"/>
      <c r="I20" s="43">
        <f t="shared" si="0"/>
        <v>0</v>
      </c>
      <c r="J20" s="30"/>
      <c r="K20" s="39"/>
      <c r="L20" s="30"/>
      <c r="M20" s="32">
        <f>Arbeitszeittabelle34515[[#This Row],[Arbeit Ist]]+Arbeitszeittabelle34515[[#This Row],[Absenzen *]]+Arbeitszeittabelle34515[[#This Row],[Ferien und Feiertage]]</f>
        <v>0</v>
      </c>
    </row>
    <row r="21" spans="2:15" ht="30" customHeight="1" x14ac:dyDescent="0.2">
      <c r="B21" s="40" t="s">
        <v>8</v>
      </c>
      <c r="C21" s="41">
        <f t="shared" si="1"/>
        <v>43931</v>
      </c>
      <c r="D21" s="42">
        <f>IF((OR(Arbeitszeittabelle34515[[#This Row],[Tag]]="Samstag",Arbeitszeittabelle34515[[#This Row],[Tag]]="Sonntag")),"",$D$9)</f>
        <v>0.2</v>
      </c>
      <c r="E21" s="12"/>
      <c r="F21" s="12"/>
      <c r="G21" s="12"/>
      <c r="H21" s="12"/>
      <c r="I21" s="43">
        <f t="shared" si="0"/>
        <v>0</v>
      </c>
      <c r="J21" s="30"/>
      <c r="K21" s="39"/>
      <c r="L21" s="30">
        <v>0.19999999999999998</v>
      </c>
      <c r="M21" s="32">
        <f>Arbeitszeittabelle34515[[#This Row],[Arbeit Ist]]+Arbeitszeittabelle34515[[#This Row],[Absenzen *]]+Arbeitszeittabelle34515[[#This Row],[Ferien und Feiertage]]</f>
        <v>0.19999999999999998</v>
      </c>
      <c r="O21" t="s">
        <v>83</v>
      </c>
    </row>
    <row r="22" spans="2:15" ht="30" customHeight="1" x14ac:dyDescent="0.2">
      <c r="B22" s="40" t="s">
        <v>9</v>
      </c>
      <c r="C22" s="41">
        <f t="shared" si="1"/>
        <v>43932</v>
      </c>
      <c r="D22" s="42" t="str">
        <f>IF((OR(Arbeitszeittabelle34515[[#This Row],[Tag]]="Samstag",Arbeitszeittabelle34515[[#This Row],[Tag]]="Sonntag")),"",$D$9)</f>
        <v/>
      </c>
      <c r="E22" s="12"/>
      <c r="F22" s="12"/>
      <c r="G22" s="12"/>
      <c r="H22" s="12"/>
      <c r="I22" s="43">
        <f t="shared" si="0"/>
        <v>0</v>
      </c>
      <c r="J22" s="30"/>
      <c r="K22" s="39"/>
      <c r="L22" s="30"/>
      <c r="M22" s="32">
        <f>Arbeitszeittabelle34515[[#This Row],[Arbeit Ist]]+Arbeitszeittabelle34515[[#This Row],[Absenzen *]]+Arbeitszeittabelle34515[[#This Row],[Ferien und Feiertage]]</f>
        <v>0</v>
      </c>
    </row>
    <row r="23" spans="2:15" ht="30" customHeight="1" x14ac:dyDescent="0.2">
      <c r="B23" s="40" t="s">
        <v>10</v>
      </c>
      <c r="C23" s="41">
        <f t="shared" si="1"/>
        <v>43933</v>
      </c>
      <c r="D23" s="42" t="str">
        <f>IF((OR(Arbeitszeittabelle34515[[#This Row],[Tag]]="Samstag",Arbeitszeittabelle34515[[#This Row],[Tag]]="Sonntag")),"",$D$9)</f>
        <v/>
      </c>
      <c r="E23" s="12"/>
      <c r="F23" s="12"/>
      <c r="G23" s="12"/>
      <c r="H23" s="12"/>
      <c r="I23" s="43">
        <f t="shared" si="0"/>
        <v>0</v>
      </c>
      <c r="J23" s="30"/>
      <c r="K23" s="39"/>
      <c r="L23" s="30"/>
      <c r="M23" s="32">
        <f>Arbeitszeittabelle34515[[#This Row],[Arbeit Ist]]+Arbeitszeittabelle34515[[#This Row],[Absenzen *]]+Arbeitszeittabelle34515[[#This Row],[Ferien und Feiertage]]</f>
        <v>0</v>
      </c>
    </row>
    <row r="24" spans="2:15" ht="30" customHeight="1" x14ac:dyDescent="0.2">
      <c r="B24" s="40" t="s">
        <v>4</v>
      </c>
      <c r="C24" s="41">
        <f t="shared" si="1"/>
        <v>43934</v>
      </c>
      <c r="D24" s="42">
        <f>IF((OR(Arbeitszeittabelle34515[[#This Row],[Tag]]="Samstag",Arbeitszeittabelle34515[[#This Row],[Tag]]="Sonntag")),"",$D$9)</f>
        <v>0.2</v>
      </c>
      <c r="E24" s="12"/>
      <c r="F24" s="12"/>
      <c r="G24" s="12"/>
      <c r="H24" s="12"/>
      <c r="I24" s="43">
        <f t="shared" si="0"/>
        <v>0</v>
      </c>
      <c r="J24" s="30"/>
      <c r="K24" s="39"/>
      <c r="L24" s="30">
        <v>0.19999999999999998</v>
      </c>
      <c r="M24" s="32">
        <f>Arbeitszeittabelle34515[[#This Row],[Arbeit Ist]]+Arbeitszeittabelle34515[[#This Row],[Absenzen *]]+Arbeitszeittabelle34515[[#This Row],[Ferien und Feiertage]]</f>
        <v>0.19999999999999998</v>
      </c>
      <c r="O24" t="s">
        <v>84</v>
      </c>
    </row>
    <row r="25" spans="2:15" ht="30" customHeight="1" x14ac:dyDescent="0.2">
      <c r="B25" s="40" t="s">
        <v>5</v>
      </c>
      <c r="C25" s="41">
        <f t="shared" si="1"/>
        <v>43935</v>
      </c>
      <c r="D25" s="42">
        <f>IF((OR(Arbeitszeittabelle34515[[#This Row],[Tag]]="Samstag",Arbeitszeittabelle34515[[#This Row],[Tag]]="Sonntag")),"",$D$9)</f>
        <v>0.2</v>
      </c>
      <c r="E25" s="12"/>
      <c r="F25" s="12"/>
      <c r="G25" s="12"/>
      <c r="H25" s="12"/>
      <c r="I25" s="43">
        <f t="shared" si="0"/>
        <v>0</v>
      </c>
      <c r="J25" s="30"/>
      <c r="K25" s="39"/>
      <c r="L25" s="30"/>
      <c r="M25" s="32">
        <f>Arbeitszeittabelle34515[[#This Row],[Arbeit Ist]]+Arbeitszeittabelle34515[[#This Row],[Absenzen *]]+Arbeitszeittabelle34515[[#This Row],[Ferien und Feiertage]]</f>
        <v>0</v>
      </c>
    </row>
    <row r="26" spans="2:15" ht="30" customHeight="1" x14ac:dyDescent="0.2">
      <c r="B26" s="40" t="s">
        <v>6</v>
      </c>
      <c r="C26" s="41">
        <f t="shared" si="1"/>
        <v>43936</v>
      </c>
      <c r="D26" s="42">
        <f>IF((OR(Arbeitszeittabelle34515[[#This Row],[Tag]]="Samstag",Arbeitszeittabelle34515[[#This Row],[Tag]]="Sonntag")),"",$D$9)</f>
        <v>0.2</v>
      </c>
      <c r="E26" s="12"/>
      <c r="F26" s="12"/>
      <c r="G26" s="12"/>
      <c r="H26" s="12"/>
      <c r="I26" s="43">
        <f t="shared" si="0"/>
        <v>0</v>
      </c>
      <c r="J26" s="30"/>
      <c r="K26" s="39"/>
      <c r="L26" s="30"/>
      <c r="M26" s="32">
        <f>Arbeitszeittabelle34515[[#This Row],[Arbeit Ist]]+Arbeitszeittabelle34515[[#This Row],[Absenzen *]]+Arbeitszeittabelle34515[[#This Row],[Ferien und Feiertage]]</f>
        <v>0</v>
      </c>
    </row>
    <row r="27" spans="2:15" ht="30" customHeight="1" x14ac:dyDescent="0.2">
      <c r="B27" s="40" t="s">
        <v>7</v>
      </c>
      <c r="C27" s="41">
        <f t="shared" si="1"/>
        <v>43937</v>
      </c>
      <c r="D27" s="42">
        <f>IF((OR(Arbeitszeittabelle34515[[#This Row],[Tag]]="Samstag",Arbeitszeittabelle34515[[#This Row],[Tag]]="Sonntag")),"",$D$9)</f>
        <v>0.2</v>
      </c>
      <c r="E27" s="12"/>
      <c r="F27" s="12"/>
      <c r="G27" s="12"/>
      <c r="H27" s="12"/>
      <c r="I27" s="43">
        <f t="shared" si="0"/>
        <v>0</v>
      </c>
      <c r="J27" s="30"/>
      <c r="K27" s="39"/>
      <c r="L27" s="30"/>
      <c r="M27" s="32">
        <f>Arbeitszeittabelle34515[[#This Row],[Arbeit Ist]]+Arbeitszeittabelle34515[[#This Row],[Absenzen *]]+Arbeitszeittabelle34515[[#This Row],[Ferien und Feiertage]]</f>
        <v>0</v>
      </c>
    </row>
    <row r="28" spans="2:15" ht="30" customHeight="1" x14ac:dyDescent="0.2">
      <c r="B28" s="40" t="s">
        <v>8</v>
      </c>
      <c r="C28" s="41">
        <f t="shared" si="1"/>
        <v>43938</v>
      </c>
      <c r="D28" s="42">
        <f>IF((OR(Arbeitszeittabelle34515[[#This Row],[Tag]]="Samstag",Arbeitszeittabelle34515[[#This Row],[Tag]]="Sonntag")),"",$D$9)</f>
        <v>0.2</v>
      </c>
      <c r="E28" s="12">
        <v>0.45833333333333331</v>
      </c>
      <c r="F28" s="12">
        <v>0.54166666666666663</v>
      </c>
      <c r="G28" s="12"/>
      <c r="H28" s="12"/>
      <c r="I28" s="43">
        <f t="shared" si="0"/>
        <v>8.3333333333333315E-2</v>
      </c>
      <c r="J28" s="30"/>
      <c r="K28" s="39"/>
      <c r="L28" s="30"/>
      <c r="M28" s="32">
        <f>Arbeitszeittabelle34515[[#This Row],[Arbeit Ist]]+Arbeitszeittabelle34515[[#This Row],[Absenzen *]]+Arbeitszeittabelle34515[[#This Row],[Ferien und Feiertage]]</f>
        <v>8.3333333333333315E-2</v>
      </c>
    </row>
    <row r="29" spans="2:15" ht="30" customHeight="1" x14ac:dyDescent="0.2">
      <c r="B29" s="40" t="s">
        <v>9</v>
      </c>
      <c r="C29" s="41">
        <f t="shared" si="1"/>
        <v>43939</v>
      </c>
      <c r="D29" s="42" t="str">
        <f>IF((OR(Arbeitszeittabelle34515[[#This Row],[Tag]]="Samstag",Arbeitszeittabelle34515[[#This Row],[Tag]]="Sonntag")),"",$D$9)</f>
        <v/>
      </c>
      <c r="E29" s="12"/>
      <c r="F29" s="12"/>
      <c r="G29" s="12"/>
      <c r="H29" s="12"/>
      <c r="I29" s="43">
        <f t="shared" si="0"/>
        <v>0</v>
      </c>
      <c r="J29" s="30"/>
      <c r="K29" s="39"/>
      <c r="L29" s="30"/>
      <c r="M29" s="32">
        <f>Arbeitszeittabelle34515[[#This Row],[Arbeit Ist]]+Arbeitszeittabelle34515[[#This Row],[Absenzen *]]+Arbeitszeittabelle34515[[#This Row],[Ferien und Feiertage]]</f>
        <v>0</v>
      </c>
    </row>
    <row r="30" spans="2:15" ht="30" customHeight="1" x14ac:dyDescent="0.2">
      <c r="B30" s="40" t="s">
        <v>10</v>
      </c>
      <c r="C30" s="41">
        <f t="shared" si="1"/>
        <v>43940</v>
      </c>
      <c r="D30" s="42" t="str">
        <f>IF((OR(Arbeitszeittabelle34515[[#This Row],[Tag]]="Samstag",Arbeitszeittabelle34515[[#This Row],[Tag]]="Sonntag")),"",$D$9)</f>
        <v/>
      </c>
      <c r="E30" s="12"/>
      <c r="F30" s="12"/>
      <c r="G30" s="12"/>
      <c r="H30" s="12"/>
      <c r="I30" s="43">
        <f t="shared" si="0"/>
        <v>0</v>
      </c>
      <c r="J30" s="30"/>
      <c r="K30" s="39"/>
      <c r="L30" s="30"/>
      <c r="M30" s="32">
        <f>Arbeitszeittabelle34515[[#This Row],[Arbeit Ist]]+Arbeitszeittabelle34515[[#This Row],[Absenzen *]]+Arbeitszeittabelle34515[[#This Row],[Ferien und Feiertage]]</f>
        <v>0</v>
      </c>
    </row>
    <row r="31" spans="2:15" ht="30" customHeight="1" x14ac:dyDescent="0.2">
      <c r="B31" s="40" t="s">
        <v>4</v>
      </c>
      <c r="C31" s="41">
        <f t="shared" si="1"/>
        <v>43941</v>
      </c>
      <c r="D31" s="42">
        <f>IF((OR(Arbeitszeittabelle34515[[#This Row],[Tag]]="Samstag",Arbeitszeittabelle34515[[#This Row],[Tag]]="Sonntag")),"",$D$9)</f>
        <v>0.2</v>
      </c>
      <c r="E31" s="12"/>
      <c r="F31" s="12"/>
      <c r="G31" s="12"/>
      <c r="H31" s="12"/>
      <c r="I31" s="43">
        <f t="shared" si="0"/>
        <v>0</v>
      </c>
      <c r="J31" s="30"/>
      <c r="K31" s="39"/>
      <c r="L31" s="30"/>
      <c r="M31" s="32">
        <f>Arbeitszeittabelle34515[[#This Row],[Arbeit Ist]]+Arbeitszeittabelle34515[[#This Row],[Absenzen *]]+Arbeitszeittabelle34515[[#This Row],[Ferien und Feiertage]]</f>
        <v>0</v>
      </c>
    </row>
    <row r="32" spans="2:15" ht="30" customHeight="1" x14ac:dyDescent="0.2">
      <c r="B32" s="40" t="s">
        <v>5</v>
      </c>
      <c r="C32" s="41">
        <f t="shared" si="1"/>
        <v>43942</v>
      </c>
      <c r="D32" s="42">
        <f>IF((OR(Arbeitszeittabelle34515[[#This Row],[Tag]]="Samstag",Arbeitszeittabelle34515[[#This Row],[Tag]]="Sonntag")),"",$D$9)</f>
        <v>0.2</v>
      </c>
      <c r="E32" s="12"/>
      <c r="F32" s="12"/>
      <c r="G32" s="12">
        <v>0.75</v>
      </c>
      <c r="H32" s="12">
        <v>0.83333333333333337</v>
      </c>
      <c r="I32" s="43">
        <f t="shared" si="0"/>
        <v>8.333333333333337E-2</v>
      </c>
      <c r="J32" s="30"/>
      <c r="K32" s="39"/>
      <c r="L32" s="30"/>
      <c r="M32" s="32">
        <f>Arbeitszeittabelle34515[[#This Row],[Arbeit Ist]]+Arbeitszeittabelle34515[[#This Row],[Absenzen *]]+Arbeitszeittabelle34515[[#This Row],[Ferien und Feiertage]]</f>
        <v>8.333333333333337E-2</v>
      </c>
    </row>
    <row r="33" spans="2:13" ht="30" customHeight="1" x14ac:dyDescent="0.2">
      <c r="B33" s="40" t="s">
        <v>6</v>
      </c>
      <c r="C33" s="41">
        <f t="shared" si="1"/>
        <v>43943</v>
      </c>
      <c r="D33" s="42">
        <f>IF((OR(Arbeitszeittabelle34515[[#This Row],[Tag]]="Samstag",Arbeitszeittabelle34515[[#This Row],[Tag]]="Sonntag")),"",$D$9)</f>
        <v>0.2</v>
      </c>
      <c r="E33" s="12"/>
      <c r="F33" s="12"/>
      <c r="G33" s="12"/>
      <c r="H33" s="12"/>
      <c r="I33" s="43">
        <f t="shared" si="0"/>
        <v>0</v>
      </c>
      <c r="J33" s="30"/>
      <c r="K33" s="39"/>
      <c r="L33" s="30"/>
      <c r="M33" s="32">
        <f>Arbeitszeittabelle34515[[#This Row],[Arbeit Ist]]+Arbeitszeittabelle34515[[#This Row],[Absenzen *]]+Arbeitszeittabelle34515[[#This Row],[Ferien und Feiertage]]</f>
        <v>0</v>
      </c>
    </row>
    <row r="34" spans="2:13" ht="30" customHeight="1" x14ac:dyDescent="0.2">
      <c r="B34" s="40" t="s">
        <v>7</v>
      </c>
      <c r="C34" s="41">
        <f t="shared" si="1"/>
        <v>43944</v>
      </c>
      <c r="D34" s="42">
        <f>IF((OR(Arbeitszeittabelle34515[[#This Row],[Tag]]="Samstag",Arbeitszeittabelle34515[[#This Row],[Tag]]="Sonntag")),"",$D$9)</f>
        <v>0.2</v>
      </c>
      <c r="E34" s="12"/>
      <c r="F34" s="12"/>
      <c r="G34" s="12"/>
      <c r="H34" s="12"/>
      <c r="I34" s="43">
        <f t="shared" si="0"/>
        <v>0</v>
      </c>
      <c r="J34" s="30"/>
      <c r="K34" s="39"/>
      <c r="L34" s="30"/>
      <c r="M34" s="32">
        <f>Arbeitszeittabelle34515[[#This Row],[Arbeit Ist]]+Arbeitszeittabelle34515[[#This Row],[Absenzen *]]+Arbeitszeittabelle34515[[#This Row],[Ferien und Feiertage]]</f>
        <v>0</v>
      </c>
    </row>
    <row r="35" spans="2:13" ht="30" customHeight="1" x14ac:dyDescent="0.2">
      <c r="B35" s="40" t="s">
        <v>8</v>
      </c>
      <c r="C35" s="41">
        <f t="shared" si="1"/>
        <v>43945</v>
      </c>
      <c r="D35" s="42">
        <f>IF((OR(Arbeitszeittabelle34515[[#This Row],[Tag]]="Samstag",Arbeitszeittabelle34515[[#This Row],[Tag]]="Sonntag")),"",$D$9)</f>
        <v>0.2</v>
      </c>
      <c r="E35" s="12"/>
      <c r="F35" s="12"/>
      <c r="G35" s="12"/>
      <c r="H35" s="12"/>
      <c r="I35" s="43">
        <f t="shared" si="0"/>
        <v>0</v>
      </c>
      <c r="J35" s="30"/>
      <c r="K35" s="39"/>
      <c r="L35" s="30"/>
      <c r="M35" s="32">
        <f>Arbeitszeittabelle34515[[#This Row],[Arbeit Ist]]+Arbeitszeittabelle34515[[#This Row],[Absenzen *]]+Arbeitszeittabelle34515[[#This Row],[Ferien und Feiertage]]</f>
        <v>0</v>
      </c>
    </row>
    <row r="36" spans="2:13" ht="30" customHeight="1" x14ac:dyDescent="0.2">
      <c r="B36" s="40" t="s">
        <v>9</v>
      </c>
      <c r="C36" s="41">
        <f t="shared" si="1"/>
        <v>43946</v>
      </c>
      <c r="D36" s="42" t="str">
        <f>IF((OR(Arbeitszeittabelle34515[[#This Row],[Tag]]="Samstag",Arbeitszeittabelle34515[[#This Row],[Tag]]="Sonntag")),"",$D$9)</f>
        <v/>
      </c>
      <c r="E36" s="12"/>
      <c r="F36" s="12"/>
      <c r="G36" s="12"/>
      <c r="H36" s="12"/>
      <c r="I36" s="43">
        <f t="shared" si="0"/>
        <v>0</v>
      </c>
      <c r="J36" s="30"/>
      <c r="K36" s="39"/>
      <c r="L36" s="30"/>
      <c r="M36" s="32">
        <f>Arbeitszeittabelle34515[[#This Row],[Arbeit Ist]]+Arbeitszeittabelle34515[[#This Row],[Absenzen *]]+Arbeitszeittabelle34515[[#This Row],[Ferien und Feiertage]]</f>
        <v>0</v>
      </c>
    </row>
    <row r="37" spans="2:13" ht="30" customHeight="1" x14ac:dyDescent="0.2">
      <c r="B37" s="40" t="s">
        <v>10</v>
      </c>
      <c r="C37" s="41">
        <f t="shared" si="1"/>
        <v>43947</v>
      </c>
      <c r="D37" s="42" t="str">
        <f>IF((OR(Arbeitszeittabelle34515[[#This Row],[Tag]]="Samstag",Arbeitszeittabelle34515[[#This Row],[Tag]]="Sonntag")),"",$D$9)</f>
        <v/>
      </c>
      <c r="E37" s="12"/>
      <c r="F37" s="12"/>
      <c r="G37" s="12"/>
      <c r="H37" s="12"/>
      <c r="I37" s="43">
        <f t="shared" si="0"/>
        <v>0</v>
      </c>
      <c r="J37" s="30"/>
      <c r="K37" s="39"/>
      <c r="L37" s="30"/>
      <c r="M37" s="32">
        <f>Arbeitszeittabelle34515[[#This Row],[Arbeit Ist]]+Arbeitszeittabelle34515[[#This Row],[Absenzen *]]+Arbeitszeittabelle34515[[#This Row],[Ferien und Feiertage]]</f>
        <v>0</v>
      </c>
    </row>
    <row r="38" spans="2:13" ht="30" customHeight="1" x14ac:dyDescent="0.2">
      <c r="B38" s="40" t="s">
        <v>4</v>
      </c>
      <c r="C38" s="41">
        <f t="shared" si="1"/>
        <v>43948</v>
      </c>
      <c r="D38" s="42">
        <f>IF((OR(Arbeitszeittabelle34515[[#This Row],[Tag]]="Samstag",Arbeitszeittabelle34515[[#This Row],[Tag]]="Sonntag")),"",$D$9)</f>
        <v>0.2</v>
      </c>
      <c r="E38" s="12">
        <v>0.46875</v>
      </c>
      <c r="F38" s="12">
        <v>0.625</v>
      </c>
      <c r="G38" s="12"/>
      <c r="H38" s="12"/>
      <c r="I38" s="43">
        <f t="shared" si="0"/>
        <v>0.15625</v>
      </c>
      <c r="J38" s="30"/>
      <c r="K38" s="39"/>
      <c r="L38" s="30"/>
      <c r="M38" s="32">
        <f>Arbeitszeittabelle34515[[#This Row],[Arbeit Ist]]+Arbeitszeittabelle34515[[#This Row],[Absenzen *]]+Arbeitszeittabelle34515[[#This Row],[Ferien und Feiertage]]</f>
        <v>0.15625</v>
      </c>
    </row>
    <row r="39" spans="2:13" ht="30" customHeight="1" x14ac:dyDescent="0.2">
      <c r="B39" s="40" t="s">
        <v>5</v>
      </c>
      <c r="C39" s="41">
        <f t="shared" si="1"/>
        <v>43949</v>
      </c>
      <c r="D39" s="42">
        <f>IF((OR(Arbeitszeittabelle34515[[#This Row],[Tag]]="Samstag",Arbeitszeittabelle34515[[#This Row],[Tag]]="Sonntag")),"",$D$9)</f>
        <v>0.2</v>
      </c>
      <c r="E39" s="12"/>
      <c r="F39" s="12"/>
      <c r="G39" s="12"/>
      <c r="H39" s="12"/>
      <c r="I39" s="43">
        <f t="shared" si="0"/>
        <v>0</v>
      </c>
      <c r="J39" s="30"/>
      <c r="K39" s="39"/>
      <c r="L39" s="30"/>
      <c r="M39" s="32">
        <f>Arbeitszeittabelle34515[[#This Row],[Arbeit Ist]]+Arbeitszeittabelle34515[[#This Row],[Absenzen *]]+Arbeitszeittabelle34515[[#This Row],[Ferien und Feiertage]]</f>
        <v>0</v>
      </c>
    </row>
    <row r="40" spans="2:13" ht="30" customHeight="1" x14ac:dyDescent="0.2">
      <c r="B40" s="40" t="s">
        <v>6</v>
      </c>
      <c r="C40" s="41">
        <f t="shared" si="1"/>
        <v>43950</v>
      </c>
      <c r="D40" s="42">
        <f>IF((OR(Arbeitszeittabelle34515[[#This Row],[Tag]]="Samstag",Arbeitszeittabelle34515[[#This Row],[Tag]]="Sonntag")),"",$D$9)</f>
        <v>0.2</v>
      </c>
      <c r="E40" s="12"/>
      <c r="F40" s="12"/>
      <c r="G40" s="12"/>
      <c r="H40" s="12"/>
      <c r="I40" s="43">
        <f t="shared" si="0"/>
        <v>0</v>
      </c>
      <c r="J40" s="30"/>
      <c r="K40" s="39"/>
      <c r="L40" s="30"/>
      <c r="M40" s="32">
        <f>Arbeitszeittabelle34515[[#This Row],[Arbeit Ist]]+Arbeitszeittabelle34515[[#This Row],[Absenzen *]]+Arbeitszeittabelle34515[[#This Row],[Ferien und Feiertage]]</f>
        <v>0</v>
      </c>
    </row>
    <row r="41" spans="2:13" ht="30" customHeight="1" x14ac:dyDescent="0.2">
      <c r="B41" s="40" t="s">
        <v>7</v>
      </c>
      <c r="C41" s="41">
        <f t="shared" si="1"/>
        <v>43951</v>
      </c>
      <c r="D41" s="42">
        <f>IF((OR(Arbeitszeittabelle34515[[#This Row],[Tag]]="Samstag",Arbeitszeittabelle34515[[#This Row],[Tag]]="Sonntag")),"",$D$9)</f>
        <v>0.2</v>
      </c>
      <c r="E41" s="12"/>
      <c r="F41" s="12"/>
      <c r="G41" s="12"/>
      <c r="H41" s="12"/>
      <c r="I41" s="43">
        <f t="shared" si="0"/>
        <v>0</v>
      </c>
      <c r="J41" s="30"/>
      <c r="K41" s="39"/>
      <c r="L41" s="30"/>
      <c r="M41" s="32">
        <f>Arbeitszeittabelle34515[[#This Row],[Arbeit Ist]]+Arbeitszeittabelle34515[[#This Row],[Absenzen *]]+Arbeitszeittabelle34515[[#This Row],[Ferien und Feiertage]]</f>
        <v>0</v>
      </c>
    </row>
    <row r="42" spans="2:13" ht="30" customHeight="1" x14ac:dyDescent="0.2">
      <c r="B42" s="40" t="s">
        <v>8</v>
      </c>
      <c r="C42" s="41">
        <f t="shared" si="1"/>
        <v>43952</v>
      </c>
      <c r="D42" s="42">
        <f>IF((OR(Arbeitszeittabelle34515[[#This Row],[Tag]]="Samstag",Arbeitszeittabelle34515[[#This Row],[Tag]]="Sonntag")),"",$D$9)</f>
        <v>0.2</v>
      </c>
      <c r="E42" s="12"/>
      <c r="F42" s="12"/>
      <c r="G42" s="12"/>
      <c r="H42" s="12"/>
      <c r="I42" s="43">
        <f t="shared" si="0"/>
        <v>0</v>
      </c>
      <c r="J42" s="30"/>
      <c r="K42" s="39"/>
      <c r="L42" s="30"/>
      <c r="M42" s="32">
        <f>Arbeitszeittabelle34515[[#This Row],[Arbeit Ist]]+Arbeitszeittabelle34515[[#This Row],[Absenzen *]]+Arbeitszeittabelle34515[[#This Row],[Ferien und Feiertage]]</f>
        <v>0</v>
      </c>
    </row>
    <row r="43" spans="2:13" ht="30" customHeight="1" x14ac:dyDescent="0.2">
      <c r="B43" s="1"/>
      <c r="C43" s="3"/>
      <c r="D43" s="10"/>
      <c r="E43" s="12"/>
      <c r="F43" s="12"/>
      <c r="G43" s="12"/>
      <c r="H43" s="12"/>
      <c r="I43" s="12"/>
      <c r="J43" s="13"/>
      <c r="K43" s="13"/>
      <c r="L43" s="13"/>
      <c r="M43" s="12"/>
    </row>
    <row r="44" spans="2:13" ht="30" customHeight="1" x14ac:dyDescent="0.2">
      <c r="B44" s="67" t="s">
        <v>46</v>
      </c>
      <c r="C44" s="68"/>
      <c r="D44" s="11">
        <f>SUM(D12:D43)*24</f>
        <v>110.40000000000003</v>
      </c>
      <c r="E44" s="11"/>
      <c r="F44" s="11"/>
      <c r="G44" s="11"/>
      <c r="H44" s="11"/>
      <c r="I44" s="11">
        <f>SUM(I12:I43)*24</f>
        <v>11.866666666666665</v>
      </c>
      <c r="J44" s="11">
        <f>SUM(J12:J43)*24</f>
        <v>1</v>
      </c>
      <c r="K44" s="11"/>
      <c r="L44" s="11">
        <f>SUM(L12:L43)*24</f>
        <v>9.6</v>
      </c>
      <c r="M44" s="11">
        <f>SUM(M12:M43)*24</f>
        <v>22.466666666666665</v>
      </c>
    </row>
    <row r="45" spans="2:13" ht="30" customHeight="1" x14ac:dyDescent="0.2">
      <c r="D45" s="58"/>
      <c r="E45" s="58"/>
      <c r="F45" s="58"/>
      <c r="G45" s="58"/>
      <c r="H45" s="58"/>
      <c r="I45" s="58"/>
      <c r="J45" s="58"/>
      <c r="K45" s="58"/>
      <c r="L45" s="58"/>
      <c r="M45" s="33" t="str">
        <f>IF((SUM(I44:L44)=M44),"","Achtung")</f>
        <v/>
      </c>
    </row>
    <row r="46" spans="2:13" ht="21" customHeight="1" x14ac:dyDescent="0.2">
      <c r="D46" t="s">
        <v>12</v>
      </c>
    </row>
    <row r="47" spans="2:13" ht="13.9" customHeight="1" x14ac:dyDescent="0.2">
      <c r="D47" s="59"/>
      <c r="E47" s="59"/>
      <c r="F47" s="59"/>
      <c r="G47" s="59"/>
      <c r="H47" s="59"/>
      <c r="I47" s="59"/>
      <c r="J47" s="59"/>
      <c r="K47" s="59"/>
      <c r="L47" s="59"/>
      <c r="M47" s="59"/>
    </row>
    <row r="48" spans="2:13" ht="13.9" customHeight="1" x14ac:dyDescent="0.2">
      <c r="D48" t="s">
        <v>13</v>
      </c>
    </row>
    <row r="49" spans="2:4" ht="13.9" customHeight="1" x14ac:dyDescent="0.2">
      <c r="B49" t="s">
        <v>31</v>
      </c>
    </row>
    <row r="50" spans="2:4" ht="13.9" customHeight="1" x14ac:dyDescent="0.2">
      <c r="B50" s="38" t="s">
        <v>51</v>
      </c>
      <c r="C50" t="s">
        <v>48</v>
      </c>
    </row>
    <row r="51" spans="2:4" ht="13.9" customHeight="1" x14ac:dyDescent="0.2">
      <c r="B51" s="38" t="s">
        <v>52</v>
      </c>
      <c r="C51" t="s">
        <v>49</v>
      </c>
    </row>
    <row r="52" spans="2:4" ht="13.9" customHeight="1" x14ac:dyDescent="0.2">
      <c r="B52" s="38" t="s">
        <v>53</v>
      </c>
      <c r="C52" t="s">
        <v>50</v>
      </c>
    </row>
    <row r="53" spans="2:4" ht="13.9" customHeight="1" x14ac:dyDescent="0.2">
      <c r="B53" s="38" t="s">
        <v>64</v>
      </c>
      <c r="C53" t="s">
        <v>65</v>
      </c>
    </row>
    <row r="54" spans="2:4" ht="13.9" customHeight="1" x14ac:dyDescent="0.2">
      <c r="B54" s="38" t="s">
        <v>66</v>
      </c>
      <c r="C54" t="s">
        <v>67</v>
      </c>
    </row>
    <row r="55" spans="2:4" ht="13.9" customHeight="1" x14ac:dyDescent="0.2">
      <c r="B55" s="38"/>
      <c r="C55" t="s">
        <v>72</v>
      </c>
    </row>
    <row r="56" spans="2:4" ht="13.9" customHeight="1" x14ac:dyDescent="0.2">
      <c r="B56" s="38" t="s">
        <v>56</v>
      </c>
      <c r="C56" t="s">
        <v>57</v>
      </c>
      <c r="D56" t="s">
        <v>68</v>
      </c>
    </row>
    <row r="57" spans="2:4" ht="14.25" x14ac:dyDescent="0.2"/>
  </sheetData>
  <mergeCells count="12">
    <mergeCell ref="D47:M47"/>
    <mergeCell ref="B1:D1"/>
    <mergeCell ref="C3:D3"/>
    <mergeCell ref="F3:G3"/>
    <mergeCell ref="C4:D4"/>
    <mergeCell ref="F4:G4"/>
    <mergeCell ref="C5:D5"/>
    <mergeCell ref="C6:D6"/>
    <mergeCell ref="F6:G6"/>
    <mergeCell ref="C7:D7"/>
    <mergeCell ref="F7:G7"/>
    <mergeCell ref="B44:C44"/>
  </mergeCells>
  <dataValidations count="33">
    <dataValidation allowBlank="1" showErrorMessage="1" sqref="C3:D7 H6:H7" xr:uid="{00000000-0002-0000-0100-000000000000}"/>
    <dataValidation type="list" allowBlank="1" showInputMessage="1" showErrorMessage="1" sqref="K12:K42" xr:uid="{00000000-0002-0000-0100-000001000000}">
      <formula1>$B$50:$B$56</formula1>
    </dataValidation>
    <dataValidation allowBlank="1" showInputMessage="1" showErrorMessage="1" prompt="Wählen Sie den Grund der Absenz aus. Legende: A = Arztbesuch, U = Unfall, K = Krankheit, S = Sonstiges (Bitte in Zeile 54 kurz erläutern)" sqref="K11" xr:uid="{00000000-0002-0000-0100-000002000000}"/>
    <dataValidation allowBlank="1" showErrorMessage="1" prompt="Geben Sie in dieser Spalte unter dieser Überschrift die normalen Arbeitsstunden ein." sqref="D11" xr:uid="{00000000-0002-0000-0100-000003000000}"/>
    <dataValidation allowBlank="1" showInputMessage="1" showErrorMessage="1" prompt="Geben Sie die Abwesenheits-Stunden wegen Absenzen ein. Arztbesuch Angabe in Stunden und Minuten Bsp. 1:20, Krankheit/Unfall mit Soll Arbeitsstunden pro Tag" sqref="J11:J42" xr:uid="{00000000-0002-0000-0100-000004000000}"/>
    <dataValidation allowBlank="1" showInputMessage="1" showErrorMessage="1" prompt="Geben Sie die Ferien und Feiertage ein. Nur volle oder halbe Soll Arbeitsstunden erfassen. Format hh:mm Bsp. 4:00" sqref="L11:L42" xr:uid="{00000000-0002-0000-0100-000005000000}"/>
    <dataValidation allowBlank="1" showInputMessage="1" showErrorMessage="1" prompt="Geben Sie die Uhrzeit des Arbeitsbeginnes ein. Erfassung mit hh:mm Bsp. 10:00" sqref="E11:E42" xr:uid="{00000000-0002-0000-0100-000006000000}"/>
    <dataValidation allowBlank="1" showInputMessage="1" showErrorMessage="1" prompt="Geben Sie die Uhrzeit des Arbeitsendes ein. Erfassung mit hh:mm Bsp. 12:10" sqref="F11:F42" xr:uid="{00000000-0002-0000-0100-000007000000}"/>
    <dataValidation allowBlank="1" showInputMessage="1" showErrorMessage="1" prompt="Geben Sie die Uhrzeit des Arbeitsbeginnes ein. Erfassung mit hh:mm Bsp. 13:20" sqref="G11:G42" xr:uid="{00000000-0002-0000-0100-000008000000}"/>
    <dataValidation allowBlank="1" showInputMessage="1" showErrorMessage="1" prompt="Geben Sie die Uhrzeit des Arbeitsendes ein. Erfassung mit hh:mm Bsp. 15:10" sqref="H11:H42" xr:uid="{00000000-0002-0000-0100-000009000000}"/>
    <dataValidation allowBlank="1" showInputMessage="1" showErrorMessage="1" prompt="Geben Sie die Telefonnummer des Mitarbeiters in der Zelle rechts ein." sqref="F6:G6" xr:uid="{00000000-0002-0000-0100-00000A000000}"/>
    <dataValidation allowBlank="1" showInputMessage="1" showErrorMessage="1" prompt="Geben Sie in dieser Zelle den Namen des Vorgesetzten ein." sqref="E7" xr:uid="{00000000-0002-0000-0100-00000B000000}"/>
    <dataValidation allowBlank="1" showInputMessage="1" showErrorMessage="1" prompt="Geben Sie in dieser Zelle den Namen des Mitarbeiters ein." sqref="E6" xr:uid="{00000000-0002-0000-0100-00000C000000}"/>
    <dataValidation allowBlank="1" showInputMessage="1" showErrorMessage="1" prompt="Geben Sie in dieser Zelle die Unterschrift des Vorgesetzten ein." sqref="D47:M47" xr:uid="{00000000-0002-0000-0100-00000D000000}"/>
    <dataValidation allowBlank="1" showInputMessage="1" showErrorMessage="1" prompt="Geben Sie in dieser Zelle die Unterschrift des Mitarbeiters ein." sqref="D45:M45" xr:uid="{00000000-0002-0000-0100-00000E000000}"/>
    <dataValidation allowBlank="1" showInputMessage="1" showErrorMessage="1" prompt="Die Gesamtstunden werden in den Zellen rechts automatisch berechnet." sqref="B44" xr:uid="{00000000-0002-0000-0100-00000F000000}"/>
    <dataValidation allowBlank="1" showInputMessage="1" showErrorMessage="1" prompt="Die Gesamtarbeitsstunden werden in dieser Spalte unter dieser Überschrift automatisch berechnet." sqref="M11" xr:uid="{00000000-0002-0000-0100-000010000000}"/>
    <dataValidation allowBlank="1" showErrorMessage="1" prompt="Geben Sie in dieser Spalte unter dieser Überschrift die Überstunden ein." sqref="I11" xr:uid="{00000000-0002-0000-0100-000011000000}"/>
    <dataValidation allowBlank="1" showInputMessage="1" showErrorMessage="1" prompt="Das Datum in dieser Spalte unter dieser Überschrift wird auf der Grundlage von Anfang und Ende des Zahlungszeitraums in den Zellen H3 und H4 automatisch aktualisiert." sqref="C11" xr:uid="{00000000-0002-0000-0100-000012000000}"/>
    <dataValidation allowBlank="1" showInputMessage="1" showErrorMessage="1" prompt="Geben Sie den Namen des Vorgesetzten in der Zelle rechts ein." sqref="B7" xr:uid="{00000000-0002-0000-0100-000013000000}"/>
    <dataValidation allowBlank="1" showInputMessage="1" showErrorMessage="1" prompt="Geben Sie in dieser Spalte unter dieser Überschrift den Tag ein." sqref="B11" xr:uid="{00000000-0002-0000-0100-000014000000}"/>
    <dataValidation allowBlank="1" showInputMessage="1" showErrorMessage="1" prompt="Geben Sie die E-Mail-Adresse des Mitarbeiters in der Zelle rechts ein." sqref="F7" xr:uid="{00000000-0002-0000-0100-000015000000}"/>
    <dataValidation allowBlank="1" showInputMessage="1" showErrorMessage="1" prompt="Geben Sie den Namen des Mitarbeiters in der Zelle rechts ein." sqref="B6" xr:uid="{00000000-0002-0000-0100-000016000000}"/>
    <dataValidation allowBlank="1" showInputMessage="1" showErrorMessage="1" prompt="Geben Sie das Ende des Abrechnungszeitraums in dieser Zelle ein." sqref="H4" xr:uid="{00000000-0002-0000-0100-000017000000}"/>
    <dataValidation allowBlank="1" showInputMessage="1" showErrorMessage="1" prompt="Geben Sie das Ende des Abrechnungszeitraums in der Zelle rechts ein." sqref="F4" xr:uid="{00000000-0002-0000-0100-000018000000}"/>
    <dataValidation allowBlank="1" showInputMessage="1" showErrorMessage="1" prompt="Geben Sie den Anfang des Abrechnungszeitraums in dieser Zelle ein." sqref="H3" xr:uid="{00000000-0002-0000-0100-000019000000}"/>
    <dataValidation allowBlank="1" showInputMessage="1" showErrorMessage="1" prompt="Geben Sie den Anfang des Abrechnungszeitraums in der Zelle rechts ein." sqref="F3" xr:uid="{00000000-0002-0000-0100-00001A000000}"/>
    <dataValidation allowBlank="1" showInputMessage="1" showErrorMessage="1" prompt="Geben Sie Postleitzahl und Stadt in der Zelle rechts ein." sqref="B5" xr:uid="{00000000-0002-0000-0100-00001B000000}"/>
    <dataValidation allowBlank="1" showInputMessage="1" showErrorMessage="1" prompt="Geben Sie in der Zelle rechts die Fortsetzung der Postanschrift ein." sqref="B4" xr:uid="{00000000-0002-0000-0100-00001C000000}"/>
    <dataValidation allowBlank="1" showInputMessage="1" showErrorMessage="1" prompt="Geben Sie in der Zelle rechts die Postanschrift ein." sqref="B3" xr:uid="{00000000-0002-0000-0100-00001D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100-00001E000000}"/>
    <dataValidation allowBlank="1" showInputMessage="1" showErrorMessage="1" prompt="Der Titel dieses Arbeitsblatts befindet sich in dieser Zelle." sqref="B1" xr:uid="{00000000-0002-0000-0100-00001F000000}"/>
    <dataValidation allowBlank="1" showErrorMessage="1" prompt="Erstellen Sie auf diesem Arbeitsblatt eine Arbeitszeittabelle für zwei Wochen. Die Summe der Stunden und die Summe des Gehalts werden automatisch berechnet." sqref="A1" xr:uid="{00000000-0002-0000-0100-000020000000}"/>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M56"/>
  <sheetViews>
    <sheetView showGridLines="0"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3" ht="42" customHeight="1" thickBot="1" x14ac:dyDescent="0.35">
      <c r="B1" s="60" t="s">
        <v>43</v>
      </c>
      <c r="C1" s="60"/>
      <c r="D1" s="60"/>
      <c r="E1" s="29" t="s">
        <v>44</v>
      </c>
      <c r="F1" s="29">
        <v>2020</v>
      </c>
      <c r="G1" s="29"/>
      <c r="H1" s="29"/>
      <c r="I1" s="29"/>
      <c r="J1" s="29"/>
      <c r="K1" s="29"/>
      <c r="L1" s="29"/>
      <c r="M1" s="29"/>
    </row>
    <row r="2" spans="2:13" ht="42" customHeight="1" thickTop="1" thickBot="1" x14ac:dyDescent="0.3">
      <c r="B2" s="2" t="str">
        <f>Stamm!B4</f>
        <v>Meister AG</v>
      </c>
      <c r="C2" s="2"/>
      <c r="D2" s="2"/>
      <c r="E2" s="2"/>
      <c r="F2" s="2"/>
      <c r="G2" s="2"/>
      <c r="H2" s="2"/>
      <c r="I2" s="2"/>
      <c r="J2" s="18"/>
      <c r="K2" s="18"/>
      <c r="L2" s="18"/>
      <c r="M2" s="18"/>
    </row>
    <row r="3" spans="2:13" ht="30" customHeight="1" thickTop="1" x14ac:dyDescent="0.2">
      <c r="B3" s="4" t="s">
        <v>1</v>
      </c>
      <c r="C3" s="61" t="str">
        <f>Stamm!B6</f>
        <v>Muster Hans</v>
      </c>
      <c r="D3" s="61"/>
      <c r="E3" s="7"/>
      <c r="F3" s="62" t="s">
        <v>14</v>
      </c>
      <c r="G3" s="62"/>
      <c r="H3" s="49">
        <v>43831</v>
      </c>
      <c r="J3" s="19" t="s">
        <v>25</v>
      </c>
      <c r="K3" s="34"/>
      <c r="L3" s="20">
        <f>D44</f>
        <v>110.40000000000003</v>
      </c>
      <c r="M3" s="21">
        <v>1</v>
      </c>
    </row>
    <row r="4" spans="2:13" ht="30" customHeight="1" x14ac:dyDescent="0.2">
      <c r="B4" s="4" t="s">
        <v>0</v>
      </c>
      <c r="C4" s="63" t="str">
        <f>Stamm!B8</f>
        <v>Boden 15</v>
      </c>
      <c r="D4" s="63"/>
      <c r="E4" s="7"/>
      <c r="F4" s="64" t="s">
        <v>15</v>
      </c>
      <c r="G4" s="64"/>
      <c r="H4" s="49">
        <v>43861</v>
      </c>
      <c r="J4" s="22" t="s">
        <v>26</v>
      </c>
      <c r="K4" s="35"/>
      <c r="L4" s="23">
        <f>I44</f>
        <v>0</v>
      </c>
      <c r="M4" s="24">
        <f>L4/L3</f>
        <v>0</v>
      </c>
    </row>
    <row r="5" spans="2:13" ht="30" customHeight="1" x14ac:dyDescent="0.2">
      <c r="B5" s="4" t="s">
        <v>19</v>
      </c>
      <c r="C5" s="63" t="str">
        <f>Stamm!B10</f>
        <v>8406 Winterthur</v>
      </c>
      <c r="D5" s="63"/>
      <c r="E5" s="7"/>
      <c r="J5" s="22" t="s">
        <v>27</v>
      </c>
      <c r="K5" s="35"/>
      <c r="L5" s="23">
        <f>(J44+L44)</f>
        <v>0</v>
      </c>
      <c r="M5" s="24">
        <f>L5/L3</f>
        <v>0</v>
      </c>
    </row>
    <row r="6" spans="2:13" ht="30" customHeight="1" x14ac:dyDescent="0.2">
      <c r="B6" s="4" t="s">
        <v>2</v>
      </c>
      <c r="C6" s="63" t="str">
        <f>Stamm!B12</f>
        <v>Meister Müller</v>
      </c>
      <c r="D6" s="63"/>
      <c r="E6" s="7"/>
      <c r="F6" s="64" t="s">
        <v>16</v>
      </c>
      <c r="G6" s="64"/>
      <c r="H6" s="47" t="str">
        <f>Stamm!B20</f>
        <v>079 222 22 22</v>
      </c>
      <c r="J6" s="51" t="s">
        <v>28</v>
      </c>
      <c r="K6" s="52"/>
      <c r="L6" s="53">
        <f>L3-L4-L5</f>
        <v>110.40000000000003</v>
      </c>
      <c r="M6" s="54">
        <f>L6/L3</f>
        <v>1</v>
      </c>
    </row>
    <row r="7" spans="2:13" ht="30" customHeight="1" thickBot="1" x14ac:dyDescent="0.25">
      <c r="B7" s="4" t="s">
        <v>42</v>
      </c>
      <c r="C7" s="65">
        <f>Stamm!B17</f>
        <v>0.6</v>
      </c>
      <c r="D7" s="66"/>
      <c r="E7" s="7"/>
      <c r="F7" s="64" t="s">
        <v>17</v>
      </c>
      <c r="G7" s="64"/>
      <c r="H7" s="48" t="str">
        <f>Stamm!B22</f>
        <v>hans.muser@mueller.ch</v>
      </c>
      <c r="J7" s="25" t="s">
        <v>29</v>
      </c>
      <c r="K7" s="36"/>
      <c r="L7" s="55">
        <f>IF(L6&lt;0,-L6,0)</f>
        <v>0</v>
      </c>
      <c r="M7" s="26"/>
    </row>
    <row r="8" spans="2:13" ht="15" customHeight="1" x14ac:dyDescent="0.2"/>
    <row r="9" spans="2:13" ht="15" customHeight="1" x14ac:dyDescent="0.2">
      <c r="B9" s="6" t="s">
        <v>55</v>
      </c>
      <c r="D9" s="43">
        <f>Stamm!B15*Stamm!B17/5</f>
        <v>0.2</v>
      </c>
      <c r="E9" s="14"/>
      <c r="F9" s="8"/>
      <c r="G9" s="8"/>
      <c r="H9" s="8"/>
    </row>
    <row r="10" spans="2:13" ht="15" customHeight="1" x14ac:dyDescent="0.2">
      <c r="D10" s="9"/>
    </row>
    <row r="11" spans="2:13"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3" ht="30" customHeight="1" x14ac:dyDescent="0.2">
      <c r="B12" s="40" t="s">
        <v>6</v>
      </c>
      <c r="C12" s="41">
        <f>IFERROR(IF(H3="","",H3),"")</f>
        <v>43831</v>
      </c>
      <c r="D12" s="42">
        <f>IF((OR(Arbeitszeittabelle[[#This Row],[Tag]]="Samstag",Arbeitszeittabelle[[#This Row],[Tag]]="Sonntag")),"",$D$9)</f>
        <v>0.2</v>
      </c>
      <c r="E12" s="12"/>
      <c r="F12" s="12"/>
      <c r="G12" s="12"/>
      <c r="H12" s="12"/>
      <c r="I12" s="43">
        <f t="shared" ref="I12:I42" si="0">(F12-E12+H12-G12)</f>
        <v>0</v>
      </c>
      <c r="J12" s="30"/>
      <c r="K12" s="39"/>
      <c r="L12" s="30"/>
      <c r="M12" s="32">
        <f>Arbeitszeittabelle[[#This Row],[Arbeit Ist]]+Arbeitszeittabelle[[#This Row],[Absenzen *]]+Arbeitszeittabelle[[#This Row],[Ferien und Feiertage]]</f>
        <v>0</v>
      </c>
    </row>
    <row r="13" spans="2:13" ht="30" customHeight="1" x14ac:dyDescent="0.2">
      <c r="B13" s="40" t="s">
        <v>7</v>
      </c>
      <c r="C13" s="41">
        <f>IF($H$3="","",C12+1)</f>
        <v>43832</v>
      </c>
      <c r="D13" s="42">
        <f>IF((OR(Arbeitszeittabelle[[#This Row],[Tag]]="Samstag",Arbeitszeittabelle[[#This Row],[Tag]]="Sonntag")),"",$D$9)</f>
        <v>0.2</v>
      </c>
      <c r="E13" s="12"/>
      <c r="F13" s="12"/>
      <c r="G13" s="12"/>
      <c r="H13" s="12"/>
      <c r="I13" s="43">
        <f t="shared" si="0"/>
        <v>0</v>
      </c>
      <c r="J13" s="30"/>
      <c r="K13" s="39"/>
      <c r="L13" s="30"/>
      <c r="M13" s="32">
        <f>Arbeitszeittabelle[[#This Row],[Arbeit Ist]]+Arbeitszeittabelle[[#This Row],[Absenzen *]]+Arbeitszeittabelle[[#This Row],[Ferien und Feiertage]]</f>
        <v>0</v>
      </c>
    </row>
    <row r="14" spans="2:13" ht="30" customHeight="1" x14ac:dyDescent="0.2">
      <c r="B14" s="40" t="s">
        <v>8</v>
      </c>
      <c r="C14" s="41">
        <f t="shared" ref="C14:C42" si="1">IF($H$3="","",C13+1)</f>
        <v>43833</v>
      </c>
      <c r="D14" s="42">
        <f>IF((OR(Arbeitszeittabelle[[#This Row],[Tag]]="Samstag",Arbeitszeittabelle[[#This Row],[Tag]]="Sonntag")),"",$D$9)</f>
        <v>0.2</v>
      </c>
      <c r="E14" s="12"/>
      <c r="F14" s="12"/>
      <c r="G14" s="12"/>
      <c r="H14" s="12"/>
      <c r="I14" s="43">
        <f t="shared" si="0"/>
        <v>0</v>
      </c>
      <c r="J14" s="30"/>
      <c r="K14" s="39"/>
      <c r="L14" s="30"/>
      <c r="M14" s="32">
        <f>Arbeitszeittabelle[[#This Row],[Arbeit Ist]]+Arbeitszeittabelle[[#This Row],[Absenzen *]]+Arbeitszeittabelle[[#This Row],[Ferien und Feiertage]]</f>
        <v>0</v>
      </c>
    </row>
    <row r="15" spans="2:13" ht="30" customHeight="1" x14ac:dyDescent="0.2">
      <c r="B15" s="40" t="s">
        <v>9</v>
      </c>
      <c r="C15" s="41">
        <f t="shared" si="1"/>
        <v>43834</v>
      </c>
      <c r="D15" s="42" t="str">
        <f>IF((OR(Arbeitszeittabelle[[#This Row],[Tag]]="Samstag",Arbeitszeittabelle[[#This Row],[Tag]]="Sonntag")),"",$D$9)</f>
        <v/>
      </c>
      <c r="E15" s="12"/>
      <c r="F15" s="12"/>
      <c r="G15" s="12"/>
      <c r="H15" s="12"/>
      <c r="I15" s="43">
        <f t="shared" si="0"/>
        <v>0</v>
      </c>
      <c r="J15" s="30"/>
      <c r="K15" s="39"/>
      <c r="L15" s="30"/>
      <c r="M15" s="32">
        <f>Arbeitszeittabelle[[#This Row],[Arbeit Ist]]+Arbeitszeittabelle[[#This Row],[Absenzen *]]+Arbeitszeittabelle[[#This Row],[Ferien und Feiertage]]</f>
        <v>0</v>
      </c>
    </row>
    <row r="16" spans="2:13" ht="30" customHeight="1" x14ac:dyDescent="0.2">
      <c r="B16" s="40" t="s">
        <v>10</v>
      </c>
      <c r="C16" s="41">
        <f t="shared" si="1"/>
        <v>43835</v>
      </c>
      <c r="D16" s="42" t="str">
        <f>IF((OR(Arbeitszeittabelle[[#This Row],[Tag]]="Samstag",Arbeitszeittabelle[[#This Row],[Tag]]="Sonntag")),"",$D$9)</f>
        <v/>
      </c>
      <c r="E16" s="12"/>
      <c r="F16" s="12"/>
      <c r="G16" s="12"/>
      <c r="H16" s="12"/>
      <c r="I16" s="43">
        <f t="shared" si="0"/>
        <v>0</v>
      </c>
      <c r="J16" s="30"/>
      <c r="K16" s="39"/>
      <c r="L16" s="30"/>
      <c r="M16" s="32">
        <f>Arbeitszeittabelle[[#This Row],[Arbeit Ist]]+Arbeitszeittabelle[[#This Row],[Absenzen *]]+Arbeitszeittabelle[[#This Row],[Ferien und Feiertage]]</f>
        <v>0</v>
      </c>
    </row>
    <row r="17" spans="2:13" ht="30" customHeight="1" x14ac:dyDescent="0.2">
      <c r="B17" s="40" t="s">
        <v>4</v>
      </c>
      <c r="C17" s="41">
        <f t="shared" si="1"/>
        <v>43836</v>
      </c>
      <c r="D17" s="42">
        <f>IF((OR(Arbeitszeittabelle[[#This Row],[Tag]]="Samstag",Arbeitszeittabelle[[#This Row],[Tag]]="Sonntag")),"",$D$9)</f>
        <v>0.2</v>
      </c>
      <c r="E17" s="12"/>
      <c r="F17" s="12"/>
      <c r="G17" s="12"/>
      <c r="H17" s="12"/>
      <c r="I17" s="43">
        <f t="shared" si="0"/>
        <v>0</v>
      </c>
      <c r="J17" s="30"/>
      <c r="K17" s="39"/>
      <c r="L17" s="30"/>
      <c r="M17" s="32">
        <f>Arbeitszeittabelle[[#This Row],[Arbeit Ist]]+Arbeitszeittabelle[[#This Row],[Absenzen *]]+Arbeitszeittabelle[[#This Row],[Ferien und Feiertage]]</f>
        <v>0</v>
      </c>
    </row>
    <row r="18" spans="2:13" ht="30" customHeight="1" x14ac:dyDescent="0.2">
      <c r="B18" s="40" t="s">
        <v>5</v>
      </c>
      <c r="C18" s="41">
        <f t="shared" si="1"/>
        <v>43837</v>
      </c>
      <c r="D18" s="42">
        <f>IF((OR(Arbeitszeittabelle[[#This Row],[Tag]]="Samstag",Arbeitszeittabelle[[#This Row],[Tag]]="Sonntag")),"",$D$9)</f>
        <v>0.2</v>
      </c>
      <c r="E18" s="12"/>
      <c r="F18" s="12"/>
      <c r="G18" s="12"/>
      <c r="H18" s="12"/>
      <c r="I18" s="43">
        <f t="shared" si="0"/>
        <v>0</v>
      </c>
      <c r="J18" s="30"/>
      <c r="K18" s="39"/>
      <c r="L18" s="30"/>
      <c r="M18" s="32">
        <f>Arbeitszeittabelle[[#This Row],[Arbeit Ist]]+Arbeitszeittabelle[[#This Row],[Absenzen *]]+Arbeitszeittabelle[[#This Row],[Ferien und Feiertage]]</f>
        <v>0</v>
      </c>
    </row>
    <row r="19" spans="2:13" ht="30" customHeight="1" x14ac:dyDescent="0.2">
      <c r="B19" s="40" t="s">
        <v>6</v>
      </c>
      <c r="C19" s="41">
        <f t="shared" si="1"/>
        <v>43838</v>
      </c>
      <c r="D19" s="42">
        <f>IF((OR(Arbeitszeittabelle[[#This Row],[Tag]]="Samstag",Arbeitszeittabelle[[#This Row],[Tag]]="Sonntag")),"",$D$9)</f>
        <v>0.2</v>
      </c>
      <c r="E19" s="12"/>
      <c r="F19" s="12"/>
      <c r="G19" s="12"/>
      <c r="H19" s="12"/>
      <c r="I19" s="43">
        <f t="shared" si="0"/>
        <v>0</v>
      </c>
      <c r="J19" s="30"/>
      <c r="K19" s="39"/>
      <c r="L19" s="30"/>
      <c r="M19" s="32">
        <f>Arbeitszeittabelle[[#This Row],[Arbeit Ist]]+Arbeitszeittabelle[[#This Row],[Absenzen *]]+Arbeitszeittabelle[[#This Row],[Ferien und Feiertage]]</f>
        <v>0</v>
      </c>
    </row>
    <row r="20" spans="2:13" ht="30" customHeight="1" x14ac:dyDescent="0.2">
      <c r="B20" s="40" t="s">
        <v>7</v>
      </c>
      <c r="C20" s="41">
        <f t="shared" si="1"/>
        <v>43839</v>
      </c>
      <c r="D20" s="42">
        <f>IF((OR(Arbeitszeittabelle[[#This Row],[Tag]]="Samstag",Arbeitszeittabelle[[#This Row],[Tag]]="Sonntag")),"",$D$9)</f>
        <v>0.2</v>
      </c>
      <c r="E20" s="12"/>
      <c r="F20" s="12"/>
      <c r="G20" s="12"/>
      <c r="H20" s="12"/>
      <c r="I20" s="43">
        <f t="shared" si="0"/>
        <v>0</v>
      </c>
      <c r="J20" s="30"/>
      <c r="K20" s="39"/>
      <c r="L20" s="30"/>
      <c r="M20" s="32">
        <f>Arbeitszeittabelle[[#This Row],[Arbeit Ist]]+Arbeitszeittabelle[[#This Row],[Absenzen *]]+Arbeitszeittabelle[[#This Row],[Ferien und Feiertage]]</f>
        <v>0</v>
      </c>
    </row>
    <row r="21" spans="2:13" ht="30" customHeight="1" x14ac:dyDescent="0.2">
      <c r="B21" s="40" t="s">
        <v>8</v>
      </c>
      <c r="C21" s="41">
        <f t="shared" si="1"/>
        <v>43840</v>
      </c>
      <c r="D21" s="42">
        <f>IF((OR(Arbeitszeittabelle[[#This Row],[Tag]]="Samstag",Arbeitszeittabelle[[#This Row],[Tag]]="Sonntag")),"",$D$9)</f>
        <v>0.2</v>
      </c>
      <c r="E21" s="12"/>
      <c r="F21" s="12"/>
      <c r="G21" s="12"/>
      <c r="H21" s="12"/>
      <c r="I21" s="43">
        <f t="shared" si="0"/>
        <v>0</v>
      </c>
      <c r="J21" s="30"/>
      <c r="K21" s="39"/>
      <c r="L21" s="30"/>
      <c r="M21" s="32">
        <f>Arbeitszeittabelle[[#This Row],[Arbeit Ist]]+Arbeitszeittabelle[[#This Row],[Absenzen *]]+Arbeitszeittabelle[[#This Row],[Ferien und Feiertage]]</f>
        <v>0</v>
      </c>
    </row>
    <row r="22" spans="2:13" ht="30" customHeight="1" x14ac:dyDescent="0.2">
      <c r="B22" s="40" t="s">
        <v>9</v>
      </c>
      <c r="C22" s="41">
        <f t="shared" si="1"/>
        <v>43841</v>
      </c>
      <c r="D22" s="42" t="str">
        <f>IF((OR(Arbeitszeittabelle[[#This Row],[Tag]]="Samstag",Arbeitszeittabelle[[#This Row],[Tag]]="Sonntag")),"",$D$9)</f>
        <v/>
      </c>
      <c r="E22" s="12"/>
      <c r="F22" s="12"/>
      <c r="G22" s="12"/>
      <c r="H22" s="12"/>
      <c r="I22" s="43">
        <f t="shared" si="0"/>
        <v>0</v>
      </c>
      <c r="J22" s="30"/>
      <c r="K22" s="39"/>
      <c r="L22" s="30"/>
      <c r="M22" s="32">
        <f>Arbeitszeittabelle[[#This Row],[Arbeit Ist]]+Arbeitszeittabelle[[#This Row],[Absenzen *]]+Arbeitszeittabelle[[#This Row],[Ferien und Feiertage]]</f>
        <v>0</v>
      </c>
    </row>
    <row r="23" spans="2:13" ht="30" customHeight="1" x14ac:dyDescent="0.2">
      <c r="B23" s="40" t="s">
        <v>10</v>
      </c>
      <c r="C23" s="41">
        <f t="shared" si="1"/>
        <v>43842</v>
      </c>
      <c r="D23" s="42" t="str">
        <f>IF((OR(Arbeitszeittabelle[[#This Row],[Tag]]="Samstag",Arbeitszeittabelle[[#This Row],[Tag]]="Sonntag")),"",$D$9)</f>
        <v/>
      </c>
      <c r="E23" s="12"/>
      <c r="F23" s="12"/>
      <c r="G23" s="12"/>
      <c r="H23" s="12"/>
      <c r="I23" s="43">
        <f t="shared" si="0"/>
        <v>0</v>
      </c>
      <c r="J23" s="30"/>
      <c r="K23" s="39"/>
      <c r="L23" s="30"/>
      <c r="M23" s="32">
        <f>Arbeitszeittabelle[[#This Row],[Arbeit Ist]]+Arbeitszeittabelle[[#This Row],[Absenzen *]]+Arbeitszeittabelle[[#This Row],[Ferien und Feiertage]]</f>
        <v>0</v>
      </c>
    </row>
    <row r="24" spans="2:13" ht="30" customHeight="1" x14ac:dyDescent="0.2">
      <c r="B24" s="40" t="s">
        <v>4</v>
      </c>
      <c r="C24" s="41">
        <f t="shared" si="1"/>
        <v>43843</v>
      </c>
      <c r="D24" s="42">
        <f>IF((OR(Arbeitszeittabelle[[#This Row],[Tag]]="Samstag",Arbeitszeittabelle[[#This Row],[Tag]]="Sonntag")),"",$D$9)</f>
        <v>0.2</v>
      </c>
      <c r="E24" s="12"/>
      <c r="F24" s="12"/>
      <c r="G24" s="12"/>
      <c r="H24" s="12"/>
      <c r="I24" s="43">
        <f t="shared" si="0"/>
        <v>0</v>
      </c>
      <c r="J24" s="30"/>
      <c r="K24" s="39"/>
      <c r="L24" s="30"/>
      <c r="M24" s="32">
        <f>Arbeitszeittabelle[[#This Row],[Arbeit Ist]]+Arbeitszeittabelle[[#This Row],[Absenzen *]]+Arbeitszeittabelle[[#This Row],[Ferien und Feiertage]]</f>
        <v>0</v>
      </c>
    </row>
    <row r="25" spans="2:13" ht="30" customHeight="1" x14ac:dyDescent="0.2">
      <c r="B25" s="40" t="s">
        <v>5</v>
      </c>
      <c r="C25" s="41">
        <f t="shared" si="1"/>
        <v>43844</v>
      </c>
      <c r="D25" s="42">
        <f>IF((OR(Arbeitszeittabelle[[#This Row],[Tag]]="Samstag",Arbeitszeittabelle[[#This Row],[Tag]]="Sonntag")),"",$D$9)</f>
        <v>0.2</v>
      </c>
      <c r="E25" s="12"/>
      <c r="F25" s="12"/>
      <c r="G25" s="12"/>
      <c r="H25" s="12"/>
      <c r="I25" s="43">
        <f t="shared" si="0"/>
        <v>0</v>
      </c>
      <c r="J25" s="30"/>
      <c r="K25" s="39"/>
      <c r="L25" s="30"/>
      <c r="M25" s="32">
        <f>Arbeitszeittabelle[[#This Row],[Arbeit Ist]]+Arbeitszeittabelle[[#This Row],[Absenzen *]]+Arbeitszeittabelle[[#This Row],[Ferien und Feiertage]]</f>
        <v>0</v>
      </c>
    </row>
    <row r="26" spans="2:13" ht="30" customHeight="1" x14ac:dyDescent="0.2">
      <c r="B26" s="40" t="s">
        <v>6</v>
      </c>
      <c r="C26" s="41">
        <f t="shared" si="1"/>
        <v>43845</v>
      </c>
      <c r="D26" s="42">
        <f>IF((OR(Arbeitszeittabelle[[#This Row],[Tag]]="Samstag",Arbeitszeittabelle[[#This Row],[Tag]]="Sonntag")),"",$D$9)</f>
        <v>0.2</v>
      </c>
      <c r="E26" s="12"/>
      <c r="F26" s="12"/>
      <c r="G26" s="12"/>
      <c r="H26" s="12"/>
      <c r="I26" s="43">
        <f t="shared" si="0"/>
        <v>0</v>
      </c>
      <c r="J26" s="30"/>
      <c r="K26" s="39"/>
      <c r="L26" s="30"/>
      <c r="M26" s="32">
        <f>Arbeitszeittabelle[[#This Row],[Arbeit Ist]]+Arbeitszeittabelle[[#This Row],[Absenzen *]]+Arbeitszeittabelle[[#This Row],[Ferien und Feiertage]]</f>
        <v>0</v>
      </c>
    </row>
    <row r="27" spans="2:13" ht="30" customHeight="1" x14ac:dyDescent="0.2">
      <c r="B27" s="40" t="s">
        <v>7</v>
      </c>
      <c r="C27" s="41">
        <f t="shared" si="1"/>
        <v>43846</v>
      </c>
      <c r="D27" s="42">
        <f>IF((OR(Arbeitszeittabelle[[#This Row],[Tag]]="Samstag",Arbeitszeittabelle[[#This Row],[Tag]]="Sonntag")),"",$D$9)</f>
        <v>0.2</v>
      </c>
      <c r="E27" s="12"/>
      <c r="F27" s="12"/>
      <c r="G27" s="12"/>
      <c r="H27" s="12"/>
      <c r="I27" s="43">
        <f t="shared" si="0"/>
        <v>0</v>
      </c>
      <c r="J27" s="30"/>
      <c r="K27" s="39"/>
      <c r="L27" s="30"/>
      <c r="M27" s="32">
        <f>Arbeitszeittabelle[[#This Row],[Arbeit Ist]]+Arbeitszeittabelle[[#This Row],[Absenzen *]]+Arbeitszeittabelle[[#This Row],[Ferien und Feiertage]]</f>
        <v>0</v>
      </c>
    </row>
    <row r="28" spans="2:13" ht="30" customHeight="1" x14ac:dyDescent="0.2">
      <c r="B28" s="40" t="s">
        <v>8</v>
      </c>
      <c r="C28" s="41">
        <f t="shared" si="1"/>
        <v>43847</v>
      </c>
      <c r="D28" s="42">
        <f>IF((OR(Arbeitszeittabelle[[#This Row],[Tag]]="Samstag",Arbeitszeittabelle[[#This Row],[Tag]]="Sonntag")),"",$D$9)</f>
        <v>0.2</v>
      </c>
      <c r="E28" s="12"/>
      <c r="F28" s="12"/>
      <c r="G28" s="12"/>
      <c r="H28" s="12"/>
      <c r="I28" s="43">
        <f t="shared" si="0"/>
        <v>0</v>
      </c>
      <c r="J28" s="30"/>
      <c r="K28" s="39"/>
      <c r="L28" s="30"/>
      <c r="M28" s="32">
        <f>Arbeitszeittabelle[[#This Row],[Arbeit Ist]]+Arbeitszeittabelle[[#This Row],[Absenzen *]]+Arbeitszeittabelle[[#This Row],[Ferien und Feiertage]]</f>
        <v>0</v>
      </c>
    </row>
    <row r="29" spans="2:13" ht="30" customHeight="1" x14ac:dyDescent="0.2">
      <c r="B29" s="40" t="s">
        <v>9</v>
      </c>
      <c r="C29" s="41">
        <f t="shared" si="1"/>
        <v>43848</v>
      </c>
      <c r="D29" s="42" t="str">
        <f>IF((OR(Arbeitszeittabelle[[#This Row],[Tag]]="Samstag",Arbeitszeittabelle[[#This Row],[Tag]]="Sonntag")),"",$D$9)</f>
        <v/>
      </c>
      <c r="E29" s="12"/>
      <c r="F29" s="12"/>
      <c r="G29" s="12"/>
      <c r="H29" s="12"/>
      <c r="I29" s="43">
        <f t="shared" si="0"/>
        <v>0</v>
      </c>
      <c r="J29" s="30"/>
      <c r="K29" s="39"/>
      <c r="L29" s="30"/>
      <c r="M29" s="32">
        <f>Arbeitszeittabelle[[#This Row],[Arbeit Ist]]+Arbeitszeittabelle[[#This Row],[Absenzen *]]+Arbeitszeittabelle[[#This Row],[Ferien und Feiertage]]</f>
        <v>0</v>
      </c>
    </row>
    <row r="30" spans="2:13" ht="30" customHeight="1" x14ac:dyDescent="0.2">
      <c r="B30" s="40" t="s">
        <v>10</v>
      </c>
      <c r="C30" s="41">
        <f t="shared" si="1"/>
        <v>43849</v>
      </c>
      <c r="D30" s="42" t="str">
        <f>IF((OR(Arbeitszeittabelle[[#This Row],[Tag]]="Samstag",Arbeitszeittabelle[[#This Row],[Tag]]="Sonntag")),"",$D$9)</f>
        <v/>
      </c>
      <c r="E30" s="12"/>
      <c r="F30" s="12"/>
      <c r="G30" s="12"/>
      <c r="H30" s="12"/>
      <c r="I30" s="43">
        <f t="shared" si="0"/>
        <v>0</v>
      </c>
      <c r="J30" s="30"/>
      <c r="K30" s="39"/>
      <c r="L30" s="30"/>
      <c r="M30" s="32">
        <f>Arbeitszeittabelle[[#This Row],[Arbeit Ist]]+Arbeitszeittabelle[[#This Row],[Absenzen *]]+Arbeitszeittabelle[[#This Row],[Ferien und Feiertage]]</f>
        <v>0</v>
      </c>
    </row>
    <row r="31" spans="2:13" ht="30" customHeight="1" x14ac:dyDescent="0.2">
      <c r="B31" s="40" t="s">
        <v>4</v>
      </c>
      <c r="C31" s="41">
        <f t="shared" si="1"/>
        <v>43850</v>
      </c>
      <c r="D31" s="42">
        <f>IF((OR(Arbeitszeittabelle[[#This Row],[Tag]]="Samstag",Arbeitszeittabelle[[#This Row],[Tag]]="Sonntag")),"",$D$9)</f>
        <v>0.2</v>
      </c>
      <c r="E31" s="12"/>
      <c r="F31" s="12"/>
      <c r="G31" s="12"/>
      <c r="H31" s="12"/>
      <c r="I31" s="43">
        <f t="shared" si="0"/>
        <v>0</v>
      </c>
      <c r="J31" s="30"/>
      <c r="K31" s="39"/>
      <c r="L31" s="30"/>
      <c r="M31" s="32">
        <f>Arbeitszeittabelle[[#This Row],[Arbeit Ist]]+Arbeitszeittabelle[[#This Row],[Absenzen *]]+Arbeitszeittabelle[[#This Row],[Ferien und Feiertage]]</f>
        <v>0</v>
      </c>
    </row>
    <row r="32" spans="2:13" ht="30" customHeight="1" x14ac:dyDescent="0.2">
      <c r="B32" s="40" t="s">
        <v>5</v>
      </c>
      <c r="C32" s="41">
        <f t="shared" si="1"/>
        <v>43851</v>
      </c>
      <c r="D32" s="42">
        <f>IF((OR(Arbeitszeittabelle[[#This Row],[Tag]]="Samstag",Arbeitszeittabelle[[#This Row],[Tag]]="Sonntag")),"",$D$9)</f>
        <v>0.2</v>
      </c>
      <c r="E32" s="12"/>
      <c r="F32" s="12"/>
      <c r="G32" s="12"/>
      <c r="H32" s="12"/>
      <c r="I32" s="43">
        <f t="shared" si="0"/>
        <v>0</v>
      </c>
      <c r="J32" s="30"/>
      <c r="K32" s="39"/>
      <c r="L32" s="30"/>
      <c r="M32" s="32">
        <f>Arbeitszeittabelle[[#This Row],[Arbeit Ist]]+Arbeitszeittabelle[[#This Row],[Absenzen *]]+Arbeitszeittabelle[[#This Row],[Ferien und Feiertage]]</f>
        <v>0</v>
      </c>
    </row>
    <row r="33" spans="2:13" ht="30" customHeight="1" x14ac:dyDescent="0.2">
      <c r="B33" s="40" t="s">
        <v>6</v>
      </c>
      <c r="C33" s="41">
        <f t="shared" si="1"/>
        <v>43852</v>
      </c>
      <c r="D33" s="42">
        <f>IF((OR(Arbeitszeittabelle[[#This Row],[Tag]]="Samstag",Arbeitszeittabelle[[#This Row],[Tag]]="Sonntag")),"",$D$9)</f>
        <v>0.2</v>
      </c>
      <c r="E33" s="12"/>
      <c r="F33" s="12"/>
      <c r="G33" s="12"/>
      <c r="H33" s="12"/>
      <c r="I33" s="43">
        <f t="shared" si="0"/>
        <v>0</v>
      </c>
      <c r="J33" s="30"/>
      <c r="K33" s="39"/>
      <c r="L33" s="30"/>
      <c r="M33" s="32">
        <f>Arbeitszeittabelle[[#This Row],[Arbeit Ist]]+Arbeitszeittabelle[[#This Row],[Absenzen *]]+Arbeitszeittabelle[[#This Row],[Ferien und Feiertage]]</f>
        <v>0</v>
      </c>
    </row>
    <row r="34" spans="2:13" ht="30" customHeight="1" x14ac:dyDescent="0.2">
      <c r="B34" s="40" t="s">
        <v>7</v>
      </c>
      <c r="C34" s="41">
        <f t="shared" si="1"/>
        <v>43853</v>
      </c>
      <c r="D34" s="42">
        <f>IF((OR(Arbeitszeittabelle[[#This Row],[Tag]]="Samstag",Arbeitszeittabelle[[#This Row],[Tag]]="Sonntag")),"",$D$9)</f>
        <v>0.2</v>
      </c>
      <c r="E34" s="12"/>
      <c r="F34" s="12"/>
      <c r="G34" s="12"/>
      <c r="H34" s="12"/>
      <c r="I34" s="43">
        <f t="shared" si="0"/>
        <v>0</v>
      </c>
      <c r="J34" s="30"/>
      <c r="K34" s="39"/>
      <c r="L34" s="30"/>
      <c r="M34" s="32">
        <f>Arbeitszeittabelle[[#This Row],[Arbeit Ist]]+Arbeitszeittabelle[[#This Row],[Absenzen *]]+Arbeitszeittabelle[[#This Row],[Ferien und Feiertage]]</f>
        <v>0</v>
      </c>
    </row>
    <row r="35" spans="2:13" ht="30" customHeight="1" x14ac:dyDescent="0.2">
      <c r="B35" s="40" t="s">
        <v>8</v>
      </c>
      <c r="C35" s="41">
        <f t="shared" si="1"/>
        <v>43854</v>
      </c>
      <c r="D35" s="42">
        <f>IF((OR(Arbeitszeittabelle[[#This Row],[Tag]]="Samstag",Arbeitszeittabelle[[#This Row],[Tag]]="Sonntag")),"",$D$9)</f>
        <v>0.2</v>
      </c>
      <c r="E35" s="12"/>
      <c r="F35" s="12"/>
      <c r="G35" s="12"/>
      <c r="H35" s="12"/>
      <c r="I35" s="43">
        <f t="shared" si="0"/>
        <v>0</v>
      </c>
      <c r="J35" s="30"/>
      <c r="K35" s="39"/>
      <c r="L35" s="30"/>
      <c r="M35" s="32">
        <f>Arbeitszeittabelle[[#This Row],[Arbeit Ist]]+Arbeitszeittabelle[[#This Row],[Absenzen *]]+Arbeitszeittabelle[[#This Row],[Ferien und Feiertage]]</f>
        <v>0</v>
      </c>
    </row>
    <row r="36" spans="2:13" ht="30" customHeight="1" x14ac:dyDescent="0.2">
      <c r="B36" s="40" t="s">
        <v>9</v>
      </c>
      <c r="C36" s="41">
        <f t="shared" si="1"/>
        <v>43855</v>
      </c>
      <c r="D36" s="42" t="str">
        <f>IF((OR(Arbeitszeittabelle[[#This Row],[Tag]]="Samstag",Arbeitszeittabelle[[#This Row],[Tag]]="Sonntag")),"",$D$9)</f>
        <v/>
      </c>
      <c r="E36" s="12"/>
      <c r="F36" s="12"/>
      <c r="G36" s="12"/>
      <c r="H36" s="12"/>
      <c r="I36" s="43">
        <f t="shared" si="0"/>
        <v>0</v>
      </c>
      <c r="J36" s="30"/>
      <c r="K36" s="39"/>
      <c r="L36" s="30"/>
      <c r="M36" s="32">
        <f>Arbeitszeittabelle[[#This Row],[Arbeit Ist]]+Arbeitszeittabelle[[#This Row],[Absenzen *]]+Arbeitszeittabelle[[#This Row],[Ferien und Feiertage]]</f>
        <v>0</v>
      </c>
    </row>
    <row r="37" spans="2:13" ht="30" customHeight="1" x14ac:dyDescent="0.2">
      <c r="B37" s="40" t="s">
        <v>10</v>
      </c>
      <c r="C37" s="41">
        <f t="shared" si="1"/>
        <v>43856</v>
      </c>
      <c r="D37" s="42" t="str">
        <f>IF((OR(Arbeitszeittabelle[[#This Row],[Tag]]="Samstag",Arbeitszeittabelle[[#This Row],[Tag]]="Sonntag")),"",$D$9)</f>
        <v/>
      </c>
      <c r="E37" s="12"/>
      <c r="F37" s="12"/>
      <c r="G37" s="12"/>
      <c r="H37" s="12"/>
      <c r="I37" s="43">
        <f t="shared" si="0"/>
        <v>0</v>
      </c>
      <c r="J37" s="30"/>
      <c r="K37" s="39"/>
      <c r="L37" s="30"/>
      <c r="M37" s="32">
        <f>Arbeitszeittabelle[[#This Row],[Arbeit Ist]]+Arbeitszeittabelle[[#This Row],[Absenzen *]]+Arbeitszeittabelle[[#This Row],[Ferien und Feiertage]]</f>
        <v>0</v>
      </c>
    </row>
    <row r="38" spans="2:13" ht="30" customHeight="1" x14ac:dyDescent="0.2">
      <c r="B38" s="40" t="s">
        <v>4</v>
      </c>
      <c r="C38" s="41">
        <f t="shared" si="1"/>
        <v>43857</v>
      </c>
      <c r="D38" s="42">
        <f>IF((OR(Arbeitszeittabelle[[#This Row],[Tag]]="Samstag",Arbeitszeittabelle[[#This Row],[Tag]]="Sonntag")),"",$D$9)</f>
        <v>0.2</v>
      </c>
      <c r="E38" s="12"/>
      <c r="F38" s="12"/>
      <c r="G38" s="12"/>
      <c r="H38" s="12"/>
      <c r="I38" s="43">
        <f t="shared" si="0"/>
        <v>0</v>
      </c>
      <c r="J38" s="30"/>
      <c r="K38" s="39"/>
      <c r="L38" s="30"/>
      <c r="M38" s="32">
        <f>Arbeitszeittabelle[[#This Row],[Arbeit Ist]]+Arbeitszeittabelle[[#This Row],[Absenzen *]]+Arbeitszeittabelle[[#This Row],[Ferien und Feiertage]]</f>
        <v>0</v>
      </c>
    </row>
    <row r="39" spans="2:13" ht="30" customHeight="1" x14ac:dyDescent="0.2">
      <c r="B39" s="40" t="s">
        <v>5</v>
      </c>
      <c r="C39" s="41">
        <f t="shared" si="1"/>
        <v>43858</v>
      </c>
      <c r="D39" s="42">
        <f>IF((OR(Arbeitszeittabelle[[#This Row],[Tag]]="Samstag",Arbeitszeittabelle[[#This Row],[Tag]]="Sonntag")),"",$D$9)</f>
        <v>0.2</v>
      </c>
      <c r="E39" s="12"/>
      <c r="F39" s="12"/>
      <c r="G39" s="12"/>
      <c r="H39" s="12"/>
      <c r="I39" s="43">
        <f t="shared" si="0"/>
        <v>0</v>
      </c>
      <c r="J39" s="30"/>
      <c r="K39" s="39"/>
      <c r="L39" s="30"/>
      <c r="M39" s="32">
        <f>Arbeitszeittabelle[[#This Row],[Arbeit Ist]]+Arbeitszeittabelle[[#This Row],[Absenzen *]]+Arbeitszeittabelle[[#This Row],[Ferien und Feiertage]]</f>
        <v>0</v>
      </c>
    </row>
    <row r="40" spans="2:13" ht="30" customHeight="1" x14ac:dyDescent="0.2">
      <c r="B40" s="40" t="s">
        <v>6</v>
      </c>
      <c r="C40" s="41">
        <f t="shared" si="1"/>
        <v>43859</v>
      </c>
      <c r="D40" s="42">
        <f>IF((OR(Arbeitszeittabelle[[#This Row],[Tag]]="Samstag",Arbeitszeittabelle[[#This Row],[Tag]]="Sonntag")),"",$D$9)</f>
        <v>0.2</v>
      </c>
      <c r="E40" s="12"/>
      <c r="F40" s="12"/>
      <c r="G40" s="12"/>
      <c r="H40" s="12"/>
      <c r="I40" s="43">
        <f t="shared" si="0"/>
        <v>0</v>
      </c>
      <c r="J40" s="30"/>
      <c r="K40" s="39"/>
      <c r="L40" s="30"/>
      <c r="M40" s="32">
        <f>Arbeitszeittabelle[[#This Row],[Arbeit Ist]]+Arbeitszeittabelle[[#This Row],[Absenzen *]]+Arbeitszeittabelle[[#This Row],[Ferien und Feiertage]]</f>
        <v>0</v>
      </c>
    </row>
    <row r="41" spans="2:13" ht="30" customHeight="1" x14ac:dyDescent="0.2">
      <c r="B41" s="40" t="s">
        <v>7</v>
      </c>
      <c r="C41" s="41">
        <f t="shared" si="1"/>
        <v>43860</v>
      </c>
      <c r="D41" s="42">
        <f>IF((OR(Arbeitszeittabelle[[#This Row],[Tag]]="Samstag",Arbeitszeittabelle[[#This Row],[Tag]]="Sonntag")),"",$D$9)</f>
        <v>0.2</v>
      </c>
      <c r="E41" s="12"/>
      <c r="F41" s="12"/>
      <c r="G41" s="12"/>
      <c r="H41" s="12"/>
      <c r="I41" s="43">
        <f t="shared" si="0"/>
        <v>0</v>
      </c>
      <c r="J41" s="30"/>
      <c r="K41" s="39"/>
      <c r="L41" s="30"/>
      <c r="M41" s="32">
        <f>Arbeitszeittabelle[[#This Row],[Arbeit Ist]]+Arbeitszeittabelle[[#This Row],[Absenzen *]]+Arbeitszeittabelle[[#This Row],[Ferien und Feiertage]]</f>
        <v>0</v>
      </c>
    </row>
    <row r="42" spans="2:13" ht="30" customHeight="1" x14ac:dyDescent="0.2">
      <c r="B42" s="40" t="s">
        <v>8</v>
      </c>
      <c r="C42" s="41">
        <f t="shared" si="1"/>
        <v>43861</v>
      </c>
      <c r="D42" s="42">
        <f>IF((OR(Arbeitszeittabelle[[#This Row],[Tag]]="Samstag",Arbeitszeittabelle[[#This Row],[Tag]]="Sonntag")),"",$D$9)</f>
        <v>0.2</v>
      </c>
      <c r="E42" s="12"/>
      <c r="F42" s="12"/>
      <c r="G42" s="12"/>
      <c r="H42" s="12"/>
      <c r="I42" s="43">
        <f t="shared" si="0"/>
        <v>0</v>
      </c>
      <c r="J42" s="30"/>
      <c r="K42" s="39"/>
      <c r="L42" s="30"/>
      <c r="M42" s="32">
        <f>Arbeitszeittabelle[[#This Row],[Arbeit Ist]]+Arbeitszeittabelle[[#This Row],[Absenzen *]]+Arbeitszeittabelle[[#This Row],[Ferien und Feiertage]]</f>
        <v>0</v>
      </c>
    </row>
    <row r="43" spans="2:13" ht="30" customHeight="1" x14ac:dyDescent="0.2">
      <c r="B43" s="1"/>
      <c r="C43" s="3"/>
      <c r="D43" s="10"/>
      <c r="E43" s="12"/>
      <c r="F43" s="12"/>
      <c r="G43" s="12"/>
      <c r="H43" s="12"/>
      <c r="I43" s="12"/>
      <c r="J43" s="13"/>
      <c r="K43" s="13"/>
      <c r="L43" s="13"/>
      <c r="M43" s="12"/>
    </row>
    <row r="44" spans="2:13" ht="30" customHeight="1" x14ac:dyDescent="0.2">
      <c r="B44" s="67" t="s">
        <v>46</v>
      </c>
      <c r="C44" s="68"/>
      <c r="D44" s="11">
        <f>SUM(D12:D43)*24</f>
        <v>110.40000000000003</v>
      </c>
      <c r="E44" s="11"/>
      <c r="F44" s="11"/>
      <c r="G44" s="11"/>
      <c r="H44" s="11"/>
      <c r="I44" s="11">
        <f>SUM(I12:I43)*24</f>
        <v>0</v>
      </c>
      <c r="J44" s="11">
        <f>SUM(J12:J43)*24</f>
        <v>0</v>
      </c>
      <c r="K44" s="11"/>
      <c r="L44" s="11">
        <f>SUM(L12:L43)*24</f>
        <v>0</v>
      </c>
      <c r="M44" s="11">
        <f>SUM(M12:M43)*24</f>
        <v>0</v>
      </c>
    </row>
    <row r="45" spans="2:13" ht="30" customHeight="1" x14ac:dyDescent="0.2">
      <c r="D45" s="5"/>
      <c r="E45" s="5"/>
      <c r="F45" s="5"/>
      <c r="G45" s="5"/>
      <c r="H45" s="5"/>
      <c r="I45" s="5"/>
      <c r="J45" s="5"/>
      <c r="K45" s="27"/>
      <c r="L45" s="5"/>
      <c r="M45" s="33" t="str">
        <f>IF((SUM(I44:L44)=M44),"","Achtung")</f>
        <v/>
      </c>
    </row>
    <row r="46" spans="2:13" ht="30" customHeight="1" x14ac:dyDescent="0.2">
      <c r="D46" t="s">
        <v>12</v>
      </c>
    </row>
    <row r="47" spans="2:13" ht="30" customHeight="1" x14ac:dyDescent="0.2">
      <c r="D47" s="59"/>
      <c r="E47" s="59"/>
      <c r="F47" s="59"/>
      <c r="G47" s="59"/>
      <c r="H47" s="59"/>
      <c r="I47" s="59"/>
      <c r="J47" s="59"/>
      <c r="K47" s="59"/>
      <c r="L47" s="59"/>
      <c r="M47" s="59"/>
    </row>
    <row r="48" spans="2:13" ht="30" customHeight="1" x14ac:dyDescent="0.2">
      <c r="D48" t="s">
        <v>13</v>
      </c>
    </row>
    <row r="49" spans="2:4" ht="21" customHeight="1" x14ac:dyDescent="0.2">
      <c r="B49" t="s">
        <v>31</v>
      </c>
    </row>
    <row r="50" spans="2:4" ht="13.9" customHeight="1" x14ac:dyDescent="0.2">
      <c r="B50" s="38" t="s">
        <v>51</v>
      </c>
      <c r="C50" t="s">
        <v>48</v>
      </c>
    </row>
    <row r="51" spans="2:4" ht="13.9" customHeight="1" x14ac:dyDescent="0.2">
      <c r="B51" s="38" t="s">
        <v>52</v>
      </c>
      <c r="C51" t="s">
        <v>49</v>
      </c>
    </row>
    <row r="52" spans="2:4" ht="13.9" customHeight="1" x14ac:dyDescent="0.2">
      <c r="B52" s="38" t="s">
        <v>53</v>
      </c>
      <c r="C52" t="s">
        <v>50</v>
      </c>
    </row>
    <row r="53" spans="2:4" ht="13.9" customHeight="1" x14ac:dyDescent="0.2">
      <c r="B53" s="38" t="s">
        <v>64</v>
      </c>
      <c r="C53" t="s">
        <v>65</v>
      </c>
    </row>
    <row r="54" spans="2:4" ht="13.9" customHeight="1" x14ac:dyDescent="0.2">
      <c r="B54" s="38" t="s">
        <v>66</v>
      </c>
      <c r="C54" t="s">
        <v>67</v>
      </c>
    </row>
    <row r="55" spans="2:4" ht="13.9" customHeight="1" x14ac:dyDescent="0.2">
      <c r="B55" s="38"/>
      <c r="C55" t="s">
        <v>72</v>
      </c>
    </row>
    <row r="56" spans="2:4" ht="13.9" customHeight="1" x14ac:dyDescent="0.2">
      <c r="B56" s="38" t="s">
        <v>56</v>
      </c>
      <c r="C56" t="s">
        <v>57</v>
      </c>
      <c r="D56" t="s">
        <v>68</v>
      </c>
    </row>
  </sheetData>
  <mergeCells count="12">
    <mergeCell ref="B1:D1"/>
    <mergeCell ref="D47:M47"/>
    <mergeCell ref="C7:D7"/>
    <mergeCell ref="C3:D3"/>
    <mergeCell ref="C4:D4"/>
    <mergeCell ref="C5:D5"/>
    <mergeCell ref="C6:D6"/>
    <mergeCell ref="F3:G3"/>
    <mergeCell ref="F4:G4"/>
    <mergeCell ref="F6:G6"/>
    <mergeCell ref="F7:G7"/>
    <mergeCell ref="B44:C44"/>
  </mergeCells>
  <dataValidations xWindow="1090" yWindow="708" count="33">
    <dataValidation allowBlank="1" showErrorMessage="1" prompt="Erstellen Sie auf diesem Arbeitsblatt eine Arbeitszeittabelle für zwei Wochen. Die Summe der Stunden und die Summe des Gehalts werden automatisch berechnet." sqref="A1" xr:uid="{00000000-0002-0000-0200-000000000000}"/>
    <dataValidation allowBlank="1" showInputMessage="1" showErrorMessage="1" prompt="Der Titel dieses Arbeitsblatts befindet sich in dieser Zelle." sqref="B1" xr:uid="{00000000-0002-0000-0200-000001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200-000002000000}"/>
    <dataValidation allowBlank="1" showInputMessage="1" showErrorMessage="1" prompt="Geben Sie in der Zelle rechts die Postanschrift ein." sqref="B3" xr:uid="{00000000-0002-0000-0200-000003000000}"/>
    <dataValidation allowBlank="1" showInputMessage="1" showErrorMessage="1" prompt="Geben Sie in der Zelle rechts die Fortsetzung der Postanschrift ein." sqref="B4" xr:uid="{00000000-0002-0000-0200-000004000000}"/>
    <dataValidation allowBlank="1" showInputMessage="1" showErrorMessage="1" prompt="Geben Sie Postleitzahl und Stadt in der Zelle rechts ein." sqref="B5" xr:uid="{00000000-0002-0000-0200-000005000000}"/>
    <dataValidation allowBlank="1" showInputMessage="1" showErrorMessage="1" prompt="Geben Sie den Anfang des Abrechnungszeitraums in der Zelle rechts ein." sqref="F3" xr:uid="{00000000-0002-0000-0200-000006000000}"/>
    <dataValidation allowBlank="1" showInputMessage="1" showErrorMessage="1" prompt="Geben Sie den Anfang des Abrechnungszeitraums in dieser Zelle ein." sqref="H3" xr:uid="{00000000-0002-0000-0200-000007000000}"/>
    <dataValidation allowBlank="1" showInputMessage="1" showErrorMessage="1" prompt="Geben Sie das Ende des Abrechnungszeitraums in der Zelle rechts ein." sqref="F4" xr:uid="{00000000-0002-0000-0200-000008000000}"/>
    <dataValidation allowBlank="1" showInputMessage="1" showErrorMessage="1" prompt="Geben Sie das Ende des Abrechnungszeitraums in dieser Zelle ein." sqref="H4" xr:uid="{00000000-0002-0000-0200-000009000000}"/>
    <dataValidation allowBlank="1" showInputMessage="1" showErrorMessage="1" prompt="Geben Sie den Namen des Mitarbeiters in der Zelle rechts ein." sqref="B6" xr:uid="{00000000-0002-0000-0200-00000A000000}"/>
    <dataValidation allowBlank="1" showInputMessage="1" showErrorMessage="1" prompt="Geben Sie die E-Mail-Adresse des Mitarbeiters in der Zelle rechts ein." sqref="F7" xr:uid="{00000000-0002-0000-0200-00000B000000}"/>
    <dataValidation allowBlank="1" showInputMessage="1" showErrorMessage="1" prompt="Geben Sie in dieser Spalte unter dieser Überschrift den Tag ein." sqref="B11" xr:uid="{00000000-0002-0000-0200-00000C000000}"/>
    <dataValidation allowBlank="1" showInputMessage="1" showErrorMessage="1" prompt="Geben Sie den Namen des Vorgesetzten in der Zelle rechts ein." sqref="B7" xr:uid="{00000000-0002-0000-0200-00000D000000}"/>
    <dataValidation allowBlank="1" showInputMessage="1" showErrorMessage="1" prompt="Das Datum in dieser Spalte unter dieser Überschrift wird auf der Grundlage von Anfang und Ende des Zahlungszeitraums in den Zellen H3 und H4 automatisch aktualisiert." sqref="C11" xr:uid="{00000000-0002-0000-0200-00000E000000}"/>
    <dataValidation allowBlank="1" showErrorMessage="1" prompt="Geben Sie in dieser Spalte unter dieser Überschrift die Überstunden ein." sqref="I11" xr:uid="{00000000-0002-0000-0200-00000F000000}"/>
    <dataValidation allowBlank="1" showInputMessage="1" showErrorMessage="1" prompt="Die Gesamtarbeitsstunden werden in dieser Spalte unter dieser Überschrift automatisch berechnet." sqref="M11" xr:uid="{00000000-0002-0000-0200-000010000000}"/>
    <dataValidation allowBlank="1" showInputMessage="1" showErrorMessage="1" prompt="Die Gesamtstunden werden in den Zellen rechts automatisch berechnet." sqref="B44" xr:uid="{00000000-0002-0000-0200-000011000000}"/>
    <dataValidation allowBlank="1" showInputMessage="1" showErrorMessage="1" prompt="Geben Sie in dieser Zelle die Unterschrift des Mitarbeiters ein." sqref="D45:M45" xr:uid="{00000000-0002-0000-0200-000012000000}"/>
    <dataValidation allowBlank="1" showInputMessage="1" showErrorMessage="1" prompt="Geben Sie in dieser Zelle die Unterschrift des Vorgesetzten ein." sqref="D47:M47" xr:uid="{00000000-0002-0000-0200-000013000000}"/>
    <dataValidation allowBlank="1" showInputMessage="1" showErrorMessage="1" prompt="Geben Sie in dieser Zelle den Namen des Mitarbeiters ein." sqref="E6" xr:uid="{00000000-0002-0000-0200-000014000000}"/>
    <dataValidation allowBlank="1" showInputMessage="1" showErrorMessage="1" prompt="Geben Sie in dieser Zelle den Namen des Vorgesetzten ein." sqref="E7" xr:uid="{00000000-0002-0000-0200-000015000000}"/>
    <dataValidation allowBlank="1" showInputMessage="1" showErrorMessage="1" prompt="Geben Sie die Telefonnummer des Mitarbeiters in der Zelle rechts ein." sqref="F6:G6" xr:uid="{00000000-0002-0000-0200-000016000000}"/>
    <dataValidation allowBlank="1" showInputMessage="1" showErrorMessage="1" prompt="Geben Sie die Uhrzeit des Arbeitsendes ein. Erfassung mit hh:mm Bsp. 15:10" sqref="H11 H12:H42" xr:uid="{00000000-0002-0000-0200-000017000000}"/>
    <dataValidation allowBlank="1" showInputMessage="1" showErrorMessage="1" prompt="Geben Sie die Uhrzeit des Arbeitsbeginnes ein. Erfassung mit hh:mm Bsp. 13:20" sqref="G11 G12:G42" xr:uid="{00000000-0002-0000-0200-000018000000}"/>
    <dataValidation allowBlank="1" showInputMessage="1" showErrorMessage="1" prompt="Geben Sie die Uhrzeit des Arbeitsendes ein. Erfassung mit hh:mm Bsp. 12:10" sqref="F11 F12:F42" xr:uid="{00000000-0002-0000-0200-000019000000}"/>
    <dataValidation allowBlank="1" showInputMessage="1" showErrorMessage="1" prompt="Geben Sie die Uhrzeit des Arbeitsbeginnes ein. Erfassung mit hh:mm Bsp. 10:00" sqref="E11 E12:E42" xr:uid="{00000000-0002-0000-0200-00001A000000}"/>
    <dataValidation allowBlank="1" showInputMessage="1" showErrorMessage="1" prompt="Geben Sie die Ferien und Feiertage ein. Nur volle oder halbe Soll Arbeitsstunden erfassen. Format hh:mm Bsp. 4:00" sqref="L11 L12:L42" xr:uid="{00000000-0002-0000-0200-00001B000000}"/>
    <dataValidation allowBlank="1" showInputMessage="1" showErrorMessage="1" prompt="Geben Sie die Abwesenheits-Stunden wegen Absenzen ein. Arztbesuch Angabe in Stunden und Minuten Bsp. 1:20, Krankheit/Unfall mit Soll Arbeitsstunden pro Tag" sqref="J11 J12:J42" xr:uid="{00000000-0002-0000-0200-00001C000000}"/>
    <dataValidation allowBlank="1" showErrorMessage="1" prompt="Geben Sie in dieser Spalte unter dieser Überschrift die normalen Arbeitsstunden ein." sqref="D11" xr:uid="{00000000-0002-0000-0200-00001D000000}"/>
    <dataValidation allowBlank="1" showInputMessage="1" showErrorMessage="1" prompt="Wählen Sie den Grund der Absenz aus. Legende: A = Arztbesuch, U = Unfall, K = Krankheit, S = Sonstiges (Bitte in Zeile 54 kurz erläutern)" sqref="K11" xr:uid="{00000000-0002-0000-0200-00001E000000}"/>
    <dataValidation type="list" allowBlank="1" showInputMessage="1" showErrorMessage="1" sqref="K12:K42" xr:uid="{00000000-0002-0000-0200-00001F000000}">
      <formula1>$B$50:$B$56</formula1>
    </dataValidation>
    <dataValidation allowBlank="1" showErrorMessage="1" sqref="C3:D7 H6:H7" xr:uid="{00000000-0002-0000-0200-000020000000}"/>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ignoredErrors>
    <ignoredError sqref="C12"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4"/>
  <sheetViews>
    <sheetView showGridLines="0"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3" ht="42" customHeight="1" thickBot="1" x14ac:dyDescent="0.35">
      <c r="B1" s="60" t="s">
        <v>43</v>
      </c>
      <c r="C1" s="60"/>
      <c r="D1" s="60"/>
      <c r="E1" s="29" t="s">
        <v>71</v>
      </c>
      <c r="F1" s="29">
        <v>2020</v>
      </c>
      <c r="G1" s="29"/>
      <c r="H1" s="29"/>
      <c r="I1" s="29"/>
      <c r="J1" s="29"/>
      <c r="K1" s="29"/>
      <c r="L1" s="29"/>
      <c r="M1" s="29"/>
    </row>
    <row r="2" spans="2:13" ht="42" customHeight="1" thickTop="1" thickBot="1" x14ac:dyDescent="0.3">
      <c r="B2" s="2" t="str">
        <f>Stamm!B4</f>
        <v>Meister AG</v>
      </c>
      <c r="C2" s="2"/>
      <c r="D2" s="2"/>
      <c r="E2" s="2"/>
      <c r="F2" s="2"/>
      <c r="G2" s="2"/>
      <c r="H2" s="2"/>
      <c r="I2" s="2"/>
      <c r="J2" s="18"/>
      <c r="K2" s="18"/>
      <c r="L2" s="18"/>
      <c r="M2" s="18"/>
    </row>
    <row r="3" spans="2:13" ht="30" customHeight="1" thickTop="1" x14ac:dyDescent="0.2">
      <c r="B3" s="45" t="s">
        <v>1</v>
      </c>
      <c r="C3" s="61" t="str">
        <f>Stamm!B6</f>
        <v>Muster Hans</v>
      </c>
      <c r="D3" s="61"/>
      <c r="E3" s="7"/>
      <c r="F3" s="62" t="s">
        <v>14</v>
      </c>
      <c r="G3" s="62"/>
      <c r="H3" s="49">
        <v>43862</v>
      </c>
      <c r="J3" s="19" t="s">
        <v>25</v>
      </c>
      <c r="K3" s="34"/>
      <c r="L3" s="20">
        <f>D42</f>
        <v>96.000000000000028</v>
      </c>
      <c r="M3" s="21">
        <v>1</v>
      </c>
    </row>
    <row r="4" spans="2:13" ht="30" customHeight="1" x14ac:dyDescent="0.2">
      <c r="B4" s="45" t="s">
        <v>0</v>
      </c>
      <c r="C4" s="63" t="str">
        <f>Stamm!B8</f>
        <v>Boden 15</v>
      </c>
      <c r="D4" s="63"/>
      <c r="E4" s="7"/>
      <c r="F4" s="64" t="s">
        <v>15</v>
      </c>
      <c r="G4" s="64"/>
      <c r="H4" s="49">
        <v>43890</v>
      </c>
      <c r="J4" s="22" t="s">
        <v>26</v>
      </c>
      <c r="K4" s="35"/>
      <c r="L4" s="23">
        <f>I42</f>
        <v>0</v>
      </c>
      <c r="M4" s="24">
        <f>L4/L3</f>
        <v>0</v>
      </c>
    </row>
    <row r="5" spans="2:13" ht="30" customHeight="1" x14ac:dyDescent="0.2">
      <c r="B5" s="45" t="s">
        <v>19</v>
      </c>
      <c r="C5" s="63" t="str">
        <f>Stamm!B10</f>
        <v>8406 Winterthur</v>
      </c>
      <c r="D5" s="63"/>
      <c r="E5" s="7"/>
      <c r="J5" s="22" t="s">
        <v>27</v>
      </c>
      <c r="K5" s="35"/>
      <c r="L5" s="23">
        <f>(J42+L42)</f>
        <v>0</v>
      </c>
      <c r="M5" s="24">
        <f>L5/L3</f>
        <v>0</v>
      </c>
    </row>
    <row r="6" spans="2:13" ht="30" customHeight="1" x14ac:dyDescent="0.2">
      <c r="B6" s="45" t="s">
        <v>2</v>
      </c>
      <c r="C6" s="63" t="str">
        <f>Stamm!B12</f>
        <v>Meister Müller</v>
      </c>
      <c r="D6" s="63"/>
      <c r="E6" s="7"/>
      <c r="F6" s="64" t="s">
        <v>16</v>
      </c>
      <c r="G6" s="64"/>
      <c r="H6" s="47" t="str">
        <f>Stamm!B20</f>
        <v>079 222 22 22</v>
      </c>
      <c r="J6" s="51" t="s">
        <v>28</v>
      </c>
      <c r="K6" s="52"/>
      <c r="L6" s="53">
        <f>L3-L4-L5</f>
        <v>96.000000000000028</v>
      </c>
      <c r="M6" s="54">
        <f>L6/L3</f>
        <v>1</v>
      </c>
    </row>
    <row r="7" spans="2:13" ht="30" customHeight="1" thickBot="1" x14ac:dyDescent="0.25">
      <c r="B7" s="45" t="s">
        <v>42</v>
      </c>
      <c r="C7" s="65">
        <f>Stamm!B17</f>
        <v>0.6</v>
      </c>
      <c r="D7" s="66"/>
      <c r="E7" s="7"/>
      <c r="F7" s="64" t="s">
        <v>17</v>
      </c>
      <c r="G7" s="64"/>
      <c r="H7" s="48" t="str">
        <f>Stamm!B22</f>
        <v>hans.muser@mueller.ch</v>
      </c>
      <c r="J7" s="25" t="s">
        <v>29</v>
      </c>
      <c r="K7" s="36"/>
      <c r="L7" s="55">
        <f>IF(L6&lt;0,-L6,0)</f>
        <v>0</v>
      </c>
      <c r="M7" s="26"/>
    </row>
    <row r="8" spans="2:13" ht="15" customHeight="1" x14ac:dyDescent="0.2"/>
    <row r="9" spans="2:13" ht="15" customHeight="1" x14ac:dyDescent="0.2">
      <c r="B9" s="45" t="s">
        <v>55</v>
      </c>
      <c r="D9" s="43">
        <f>Stamm!B15*Stamm!B17/5</f>
        <v>0.2</v>
      </c>
      <c r="E9" s="14"/>
      <c r="F9" s="8"/>
      <c r="G9" s="8"/>
      <c r="H9" s="8"/>
    </row>
    <row r="10" spans="2:13" ht="15" customHeight="1" x14ac:dyDescent="0.2">
      <c r="D10" s="9"/>
    </row>
    <row r="11" spans="2:13"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3" ht="30" customHeight="1" x14ac:dyDescent="0.2">
      <c r="B12" s="40" t="s">
        <v>9</v>
      </c>
      <c r="C12" s="41">
        <f>IFERROR(IF(H3="","",H3),"")</f>
        <v>43862</v>
      </c>
      <c r="D12" s="42" t="str">
        <f>IF((OR(Arbeitszeittabelle3[[#This Row],[Tag]]="Samstag",Arbeitszeittabelle3[[#This Row],[Tag]]="Sonntag")),"",$D$9)</f>
        <v/>
      </c>
      <c r="E12" s="12"/>
      <c r="F12" s="12"/>
      <c r="G12" s="12"/>
      <c r="H12" s="12"/>
      <c r="I12" s="43">
        <f t="shared" ref="I12:I40" si="0">(F12-E12+H12-G12)</f>
        <v>0</v>
      </c>
      <c r="J12" s="30"/>
      <c r="K12" s="39"/>
      <c r="L12" s="30"/>
      <c r="M12" s="32">
        <f>Arbeitszeittabelle3[[#This Row],[Arbeit Ist]]+Arbeitszeittabelle3[[#This Row],[Absenzen *]]+Arbeitszeittabelle3[[#This Row],[Ferien und Feiertage]]</f>
        <v>0</v>
      </c>
    </row>
    <row r="13" spans="2:13" ht="30" customHeight="1" x14ac:dyDescent="0.2">
      <c r="B13" s="40" t="s">
        <v>10</v>
      </c>
      <c r="C13" s="41">
        <f>IF($H$3="","",C12+1)</f>
        <v>43863</v>
      </c>
      <c r="D13" s="42" t="str">
        <f>IF((OR(Arbeitszeittabelle3[[#This Row],[Tag]]="Samstag",Arbeitszeittabelle3[[#This Row],[Tag]]="Sonntag")),"",$D$9)</f>
        <v/>
      </c>
      <c r="E13" s="12"/>
      <c r="F13" s="12"/>
      <c r="G13" s="12"/>
      <c r="H13" s="12"/>
      <c r="I13" s="43">
        <f t="shared" si="0"/>
        <v>0</v>
      </c>
      <c r="J13" s="30"/>
      <c r="K13" s="39"/>
      <c r="L13" s="30"/>
      <c r="M13" s="32">
        <f>Arbeitszeittabelle3[[#This Row],[Arbeit Ist]]+Arbeitszeittabelle3[[#This Row],[Absenzen *]]+Arbeitszeittabelle3[[#This Row],[Ferien und Feiertage]]</f>
        <v>0</v>
      </c>
    </row>
    <row r="14" spans="2:13" ht="30" customHeight="1" x14ac:dyDescent="0.2">
      <c r="B14" s="40" t="s">
        <v>4</v>
      </c>
      <c r="C14" s="41">
        <f t="shared" ref="C14:C40" si="1">IF($H$3="","",C13+1)</f>
        <v>43864</v>
      </c>
      <c r="D14" s="42">
        <f>IF((OR(Arbeitszeittabelle3[[#This Row],[Tag]]="Samstag",Arbeitszeittabelle3[[#This Row],[Tag]]="Sonntag")),"",$D$9)</f>
        <v>0.2</v>
      </c>
      <c r="E14" s="12"/>
      <c r="F14" s="12"/>
      <c r="G14" s="12"/>
      <c r="H14" s="12"/>
      <c r="I14" s="43">
        <f t="shared" si="0"/>
        <v>0</v>
      </c>
      <c r="J14" s="30"/>
      <c r="K14" s="39"/>
      <c r="L14" s="30"/>
      <c r="M14" s="32">
        <f>Arbeitszeittabelle3[[#This Row],[Arbeit Ist]]+Arbeitszeittabelle3[[#This Row],[Absenzen *]]+Arbeitszeittabelle3[[#This Row],[Ferien und Feiertage]]</f>
        <v>0</v>
      </c>
    </row>
    <row r="15" spans="2:13" ht="30" customHeight="1" x14ac:dyDescent="0.2">
      <c r="B15" s="40" t="s">
        <v>5</v>
      </c>
      <c r="C15" s="41">
        <f t="shared" si="1"/>
        <v>43865</v>
      </c>
      <c r="D15" s="42">
        <f>IF((OR(Arbeitszeittabelle3[[#This Row],[Tag]]="Samstag",Arbeitszeittabelle3[[#This Row],[Tag]]="Sonntag")),"",$D$9)</f>
        <v>0.2</v>
      </c>
      <c r="E15" s="12"/>
      <c r="F15" s="12"/>
      <c r="G15" s="12"/>
      <c r="H15" s="12"/>
      <c r="I15" s="43">
        <f t="shared" si="0"/>
        <v>0</v>
      </c>
      <c r="J15" s="30"/>
      <c r="K15" s="39"/>
      <c r="L15" s="30"/>
      <c r="M15" s="32">
        <f>Arbeitszeittabelle3[[#This Row],[Arbeit Ist]]+Arbeitszeittabelle3[[#This Row],[Absenzen *]]+Arbeitszeittabelle3[[#This Row],[Ferien und Feiertage]]</f>
        <v>0</v>
      </c>
    </row>
    <row r="16" spans="2:13" ht="30" customHeight="1" x14ac:dyDescent="0.2">
      <c r="B16" s="40" t="s">
        <v>6</v>
      </c>
      <c r="C16" s="41">
        <f t="shared" si="1"/>
        <v>43866</v>
      </c>
      <c r="D16" s="42">
        <f>IF((OR(Arbeitszeittabelle3[[#This Row],[Tag]]="Samstag",Arbeitszeittabelle3[[#This Row],[Tag]]="Sonntag")),"",$D$9)</f>
        <v>0.2</v>
      </c>
      <c r="E16" s="12"/>
      <c r="F16" s="12"/>
      <c r="G16" s="12"/>
      <c r="H16" s="12"/>
      <c r="I16" s="43">
        <f t="shared" si="0"/>
        <v>0</v>
      </c>
      <c r="J16" s="30"/>
      <c r="K16" s="39"/>
      <c r="L16" s="30"/>
      <c r="M16" s="32">
        <f>Arbeitszeittabelle3[[#This Row],[Arbeit Ist]]+Arbeitszeittabelle3[[#This Row],[Absenzen *]]+Arbeitszeittabelle3[[#This Row],[Ferien und Feiertage]]</f>
        <v>0</v>
      </c>
    </row>
    <row r="17" spans="2:13" ht="30" customHeight="1" x14ac:dyDescent="0.2">
      <c r="B17" s="40" t="s">
        <v>7</v>
      </c>
      <c r="C17" s="41">
        <f t="shared" si="1"/>
        <v>43867</v>
      </c>
      <c r="D17" s="42">
        <f>IF((OR(Arbeitszeittabelle3[[#This Row],[Tag]]="Samstag",Arbeitszeittabelle3[[#This Row],[Tag]]="Sonntag")),"",$D$9)</f>
        <v>0.2</v>
      </c>
      <c r="E17" s="12"/>
      <c r="F17" s="12"/>
      <c r="G17" s="12"/>
      <c r="H17" s="12"/>
      <c r="I17" s="43">
        <f t="shared" si="0"/>
        <v>0</v>
      </c>
      <c r="J17" s="30"/>
      <c r="K17" s="39"/>
      <c r="L17" s="30"/>
      <c r="M17" s="32">
        <f>Arbeitszeittabelle3[[#This Row],[Arbeit Ist]]+Arbeitszeittabelle3[[#This Row],[Absenzen *]]+Arbeitszeittabelle3[[#This Row],[Ferien und Feiertage]]</f>
        <v>0</v>
      </c>
    </row>
    <row r="18" spans="2:13" ht="30" customHeight="1" x14ac:dyDescent="0.2">
      <c r="B18" s="40" t="s">
        <v>8</v>
      </c>
      <c r="C18" s="41">
        <f t="shared" si="1"/>
        <v>43868</v>
      </c>
      <c r="D18" s="42">
        <f>IF((OR(Arbeitszeittabelle3[[#This Row],[Tag]]="Samstag",Arbeitszeittabelle3[[#This Row],[Tag]]="Sonntag")),"",$D$9)</f>
        <v>0.2</v>
      </c>
      <c r="E18" s="12"/>
      <c r="F18" s="12"/>
      <c r="G18" s="12"/>
      <c r="H18" s="12"/>
      <c r="I18" s="43">
        <f t="shared" si="0"/>
        <v>0</v>
      </c>
      <c r="J18" s="30"/>
      <c r="K18" s="39"/>
      <c r="L18" s="30"/>
      <c r="M18" s="32">
        <f>Arbeitszeittabelle3[[#This Row],[Arbeit Ist]]+Arbeitszeittabelle3[[#This Row],[Absenzen *]]+Arbeitszeittabelle3[[#This Row],[Ferien und Feiertage]]</f>
        <v>0</v>
      </c>
    </row>
    <row r="19" spans="2:13" ht="30" customHeight="1" x14ac:dyDescent="0.2">
      <c r="B19" s="40" t="s">
        <v>9</v>
      </c>
      <c r="C19" s="41">
        <f t="shared" si="1"/>
        <v>43869</v>
      </c>
      <c r="D19" s="42" t="str">
        <f>IF((OR(Arbeitszeittabelle3[[#This Row],[Tag]]="Samstag",Arbeitszeittabelle3[[#This Row],[Tag]]="Sonntag")),"",$D$9)</f>
        <v/>
      </c>
      <c r="E19" s="12"/>
      <c r="F19" s="12"/>
      <c r="G19" s="12"/>
      <c r="H19" s="12"/>
      <c r="I19" s="43">
        <f t="shared" si="0"/>
        <v>0</v>
      </c>
      <c r="J19" s="30"/>
      <c r="K19" s="39"/>
      <c r="L19" s="30"/>
      <c r="M19" s="32">
        <f>Arbeitszeittabelle3[[#This Row],[Arbeit Ist]]+Arbeitszeittabelle3[[#This Row],[Absenzen *]]+Arbeitszeittabelle3[[#This Row],[Ferien und Feiertage]]</f>
        <v>0</v>
      </c>
    </row>
    <row r="20" spans="2:13" ht="30" customHeight="1" x14ac:dyDescent="0.2">
      <c r="B20" s="40" t="s">
        <v>10</v>
      </c>
      <c r="C20" s="41">
        <f t="shared" si="1"/>
        <v>43870</v>
      </c>
      <c r="D20" s="42" t="str">
        <f>IF((OR(Arbeitszeittabelle3[[#This Row],[Tag]]="Samstag",Arbeitszeittabelle3[[#This Row],[Tag]]="Sonntag")),"",$D$9)</f>
        <v/>
      </c>
      <c r="E20" s="12"/>
      <c r="F20" s="12"/>
      <c r="G20" s="12"/>
      <c r="H20" s="12"/>
      <c r="I20" s="43">
        <f t="shared" si="0"/>
        <v>0</v>
      </c>
      <c r="J20" s="30"/>
      <c r="K20" s="39"/>
      <c r="L20" s="30"/>
      <c r="M20" s="32">
        <f>Arbeitszeittabelle3[[#This Row],[Arbeit Ist]]+Arbeitszeittabelle3[[#This Row],[Absenzen *]]+Arbeitszeittabelle3[[#This Row],[Ferien und Feiertage]]</f>
        <v>0</v>
      </c>
    </row>
    <row r="21" spans="2:13" ht="30" customHeight="1" x14ac:dyDescent="0.2">
      <c r="B21" s="40" t="s">
        <v>4</v>
      </c>
      <c r="C21" s="41">
        <f t="shared" si="1"/>
        <v>43871</v>
      </c>
      <c r="D21" s="42">
        <f>IF((OR(Arbeitszeittabelle3[[#This Row],[Tag]]="Samstag",Arbeitszeittabelle3[[#This Row],[Tag]]="Sonntag")),"",$D$9)</f>
        <v>0.2</v>
      </c>
      <c r="E21" s="12"/>
      <c r="F21" s="12"/>
      <c r="G21" s="12"/>
      <c r="H21" s="12"/>
      <c r="I21" s="43">
        <f t="shared" si="0"/>
        <v>0</v>
      </c>
      <c r="J21" s="30"/>
      <c r="K21" s="39"/>
      <c r="L21" s="30"/>
      <c r="M21" s="32">
        <f>Arbeitszeittabelle3[[#This Row],[Arbeit Ist]]+Arbeitszeittabelle3[[#This Row],[Absenzen *]]+Arbeitszeittabelle3[[#This Row],[Ferien und Feiertage]]</f>
        <v>0</v>
      </c>
    </row>
    <row r="22" spans="2:13" ht="30" customHeight="1" x14ac:dyDescent="0.2">
      <c r="B22" s="40" t="s">
        <v>5</v>
      </c>
      <c r="C22" s="41">
        <f t="shared" si="1"/>
        <v>43872</v>
      </c>
      <c r="D22" s="42">
        <f>IF((OR(Arbeitszeittabelle3[[#This Row],[Tag]]="Samstag",Arbeitszeittabelle3[[#This Row],[Tag]]="Sonntag")),"",$D$9)</f>
        <v>0.2</v>
      </c>
      <c r="E22" s="12"/>
      <c r="F22" s="12"/>
      <c r="G22" s="12"/>
      <c r="H22" s="12"/>
      <c r="I22" s="43">
        <f t="shared" si="0"/>
        <v>0</v>
      </c>
      <c r="J22" s="30"/>
      <c r="K22" s="39"/>
      <c r="L22" s="30"/>
      <c r="M22" s="32">
        <f>Arbeitszeittabelle3[[#This Row],[Arbeit Ist]]+Arbeitszeittabelle3[[#This Row],[Absenzen *]]+Arbeitszeittabelle3[[#This Row],[Ferien und Feiertage]]</f>
        <v>0</v>
      </c>
    </row>
    <row r="23" spans="2:13" ht="30" customHeight="1" x14ac:dyDescent="0.2">
      <c r="B23" s="40" t="s">
        <v>6</v>
      </c>
      <c r="C23" s="41">
        <f t="shared" si="1"/>
        <v>43873</v>
      </c>
      <c r="D23" s="42">
        <f>IF((OR(Arbeitszeittabelle3[[#This Row],[Tag]]="Samstag",Arbeitszeittabelle3[[#This Row],[Tag]]="Sonntag")),"",$D$9)</f>
        <v>0.2</v>
      </c>
      <c r="E23" s="12"/>
      <c r="F23" s="12"/>
      <c r="G23" s="12"/>
      <c r="H23" s="12"/>
      <c r="I23" s="43">
        <f t="shared" si="0"/>
        <v>0</v>
      </c>
      <c r="J23" s="30"/>
      <c r="K23" s="39"/>
      <c r="L23" s="30"/>
      <c r="M23" s="32">
        <f>Arbeitszeittabelle3[[#This Row],[Arbeit Ist]]+Arbeitszeittabelle3[[#This Row],[Absenzen *]]+Arbeitszeittabelle3[[#This Row],[Ferien und Feiertage]]</f>
        <v>0</v>
      </c>
    </row>
    <row r="24" spans="2:13" ht="30" customHeight="1" x14ac:dyDescent="0.2">
      <c r="B24" s="40" t="s">
        <v>7</v>
      </c>
      <c r="C24" s="41">
        <f t="shared" si="1"/>
        <v>43874</v>
      </c>
      <c r="D24" s="42">
        <f>IF((OR(Arbeitszeittabelle3[[#This Row],[Tag]]="Samstag",Arbeitszeittabelle3[[#This Row],[Tag]]="Sonntag")),"",$D$9)</f>
        <v>0.2</v>
      </c>
      <c r="E24" s="12"/>
      <c r="F24" s="12"/>
      <c r="G24" s="12"/>
      <c r="H24" s="12"/>
      <c r="I24" s="43">
        <f t="shared" si="0"/>
        <v>0</v>
      </c>
      <c r="J24" s="30"/>
      <c r="K24" s="39"/>
      <c r="L24" s="30"/>
      <c r="M24" s="32">
        <f>Arbeitszeittabelle3[[#This Row],[Arbeit Ist]]+Arbeitszeittabelle3[[#This Row],[Absenzen *]]+Arbeitszeittabelle3[[#This Row],[Ferien und Feiertage]]</f>
        <v>0</v>
      </c>
    </row>
    <row r="25" spans="2:13" ht="30" customHeight="1" x14ac:dyDescent="0.2">
      <c r="B25" s="40" t="s">
        <v>8</v>
      </c>
      <c r="C25" s="41">
        <f t="shared" si="1"/>
        <v>43875</v>
      </c>
      <c r="D25" s="42">
        <f>IF((OR(Arbeitszeittabelle3[[#This Row],[Tag]]="Samstag",Arbeitszeittabelle3[[#This Row],[Tag]]="Sonntag")),"",$D$9)</f>
        <v>0.2</v>
      </c>
      <c r="E25" s="12"/>
      <c r="F25" s="12"/>
      <c r="G25" s="12"/>
      <c r="H25" s="12"/>
      <c r="I25" s="43">
        <f t="shared" si="0"/>
        <v>0</v>
      </c>
      <c r="J25" s="30"/>
      <c r="K25" s="39"/>
      <c r="L25" s="30"/>
      <c r="M25" s="32">
        <f>Arbeitszeittabelle3[[#This Row],[Arbeit Ist]]+Arbeitszeittabelle3[[#This Row],[Absenzen *]]+Arbeitszeittabelle3[[#This Row],[Ferien und Feiertage]]</f>
        <v>0</v>
      </c>
    </row>
    <row r="26" spans="2:13" ht="30" customHeight="1" x14ac:dyDescent="0.2">
      <c r="B26" s="40" t="s">
        <v>9</v>
      </c>
      <c r="C26" s="41">
        <f t="shared" si="1"/>
        <v>43876</v>
      </c>
      <c r="D26" s="42" t="str">
        <f>IF((OR(Arbeitszeittabelle3[[#This Row],[Tag]]="Samstag",Arbeitszeittabelle3[[#This Row],[Tag]]="Sonntag")),"",$D$9)</f>
        <v/>
      </c>
      <c r="E26" s="12"/>
      <c r="F26" s="12"/>
      <c r="G26" s="12"/>
      <c r="H26" s="12"/>
      <c r="I26" s="43">
        <f t="shared" si="0"/>
        <v>0</v>
      </c>
      <c r="J26" s="30"/>
      <c r="K26" s="39"/>
      <c r="L26" s="30"/>
      <c r="M26" s="32">
        <f>Arbeitszeittabelle3[[#This Row],[Arbeit Ist]]+Arbeitszeittabelle3[[#This Row],[Absenzen *]]+Arbeitszeittabelle3[[#This Row],[Ferien und Feiertage]]</f>
        <v>0</v>
      </c>
    </row>
    <row r="27" spans="2:13" ht="30" customHeight="1" x14ac:dyDescent="0.2">
      <c r="B27" s="40" t="s">
        <v>10</v>
      </c>
      <c r="C27" s="41">
        <f t="shared" si="1"/>
        <v>43877</v>
      </c>
      <c r="D27" s="42" t="str">
        <f>IF((OR(Arbeitszeittabelle3[[#This Row],[Tag]]="Samstag",Arbeitszeittabelle3[[#This Row],[Tag]]="Sonntag")),"",$D$9)</f>
        <v/>
      </c>
      <c r="E27" s="12"/>
      <c r="F27" s="12"/>
      <c r="G27" s="12"/>
      <c r="H27" s="12"/>
      <c r="I27" s="43">
        <f t="shared" si="0"/>
        <v>0</v>
      </c>
      <c r="J27" s="30"/>
      <c r="K27" s="39"/>
      <c r="L27" s="30"/>
      <c r="M27" s="32">
        <f>Arbeitszeittabelle3[[#This Row],[Arbeit Ist]]+Arbeitszeittabelle3[[#This Row],[Absenzen *]]+Arbeitszeittabelle3[[#This Row],[Ferien und Feiertage]]</f>
        <v>0</v>
      </c>
    </row>
    <row r="28" spans="2:13" ht="30" customHeight="1" x14ac:dyDescent="0.2">
      <c r="B28" s="40" t="s">
        <v>4</v>
      </c>
      <c r="C28" s="41">
        <f t="shared" si="1"/>
        <v>43878</v>
      </c>
      <c r="D28" s="42">
        <f>IF((OR(Arbeitszeittabelle3[[#This Row],[Tag]]="Samstag",Arbeitszeittabelle3[[#This Row],[Tag]]="Sonntag")),"",$D$9)</f>
        <v>0.2</v>
      </c>
      <c r="E28" s="12"/>
      <c r="F28" s="12"/>
      <c r="G28" s="12"/>
      <c r="H28" s="12"/>
      <c r="I28" s="43">
        <f t="shared" si="0"/>
        <v>0</v>
      </c>
      <c r="J28" s="30"/>
      <c r="K28" s="39"/>
      <c r="L28" s="30"/>
      <c r="M28" s="32">
        <f>Arbeitszeittabelle3[[#This Row],[Arbeit Ist]]+Arbeitszeittabelle3[[#This Row],[Absenzen *]]+Arbeitszeittabelle3[[#This Row],[Ferien und Feiertage]]</f>
        <v>0</v>
      </c>
    </row>
    <row r="29" spans="2:13" ht="30" customHeight="1" x14ac:dyDescent="0.2">
      <c r="B29" s="40" t="s">
        <v>5</v>
      </c>
      <c r="C29" s="41">
        <f t="shared" si="1"/>
        <v>43879</v>
      </c>
      <c r="D29" s="42">
        <f>IF((OR(Arbeitszeittabelle3[[#This Row],[Tag]]="Samstag",Arbeitszeittabelle3[[#This Row],[Tag]]="Sonntag")),"",$D$9)</f>
        <v>0.2</v>
      </c>
      <c r="E29" s="12"/>
      <c r="F29" s="12"/>
      <c r="G29" s="12"/>
      <c r="H29" s="12"/>
      <c r="I29" s="43">
        <f t="shared" si="0"/>
        <v>0</v>
      </c>
      <c r="J29" s="30"/>
      <c r="K29" s="39"/>
      <c r="L29" s="30"/>
      <c r="M29" s="32">
        <f>Arbeitszeittabelle3[[#This Row],[Arbeit Ist]]+Arbeitszeittabelle3[[#This Row],[Absenzen *]]+Arbeitszeittabelle3[[#This Row],[Ferien und Feiertage]]</f>
        <v>0</v>
      </c>
    </row>
    <row r="30" spans="2:13" ht="30" customHeight="1" x14ac:dyDescent="0.2">
      <c r="B30" s="40" t="s">
        <v>6</v>
      </c>
      <c r="C30" s="41">
        <f t="shared" si="1"/>
        <v>43880</v>
      </c>
      <c r="D30" s="42">
        <f>IF((OR(Arbeitszeittabelle3[[#This Row],[Tag]]="Samstag",Arbeitszeittabelle3[[#This Row],[Tag]]="Sonntag")),"",$D$9)</f>
        <v>0.2</v>
      </c>
      <c r="E30" s="12"/>
      <c r="F30" s="12"/>
      <c r="G30" s="12"/>
      <c r="H30" s="12"/>
      <c r="I30" s="43">
        <f t="shared" si="0"/>
        <v>0</v>
      </c>
      <c r="J30" s="30"/>
      <c r="K30" s="39"/>
      <c r="L30" s="30"/>
      <c r="M30" s="32">
        <f>Arbeitszeittabelle3[[#This Row],[Arbeit Ist]]+Arbeitszeittabelle3[[#This Row],[Absenzen *]]+Arbeitszeittabelle3[[#This Row],[Ferien und Feiertage]]</f>
        <v>0</v>
      </c>
    </row>
    <row r="31" spans="2:13" ht="30" customHeight="1" x14ac:dyDescent="0.2">
      <c r="B31" s="40" t="s">
        <v>7</v>
      </c>
      <c r="C31" s="41">
        <f t="shared" si="1"/>
        <v>43881</v>
      </c>
      <c r="D31" s="42">
        <f>IF((OR(Arbeitszeittabelle3[[#This Row],[Tag]]="Samstag",Arbeitszeittabelle3[[#This Row],[Tag]]="Sonntag")),"",$D$9)</f>
        <v>0.2</v>
      </c>
      <c r="E31" s="12"/>
      <c r="F31" s="12"/>
      <c r="G31" s="12"/>
      <c r="H31" s="12"/>
      <c r="I31" s="43">
        <f t="shared" si="0"/>
        <v>0</v>
      </c>
      <c r="J31" s="30"/>
      <c r="K31" s="39"/>
      <c r="L31" s="30"/>
      <c r="M31" s="32">
        <f>Arbeitszeittabelle3[[#This Row],[Arbeit Ist]]+Arbeitszeittabelle3[[#This Row],[Absenzen *]]+Arbeitszeittabelle3[[#This Row],[Ferien und Feiertage]]</f>
        <v>0</v>
      </c>
    </row>
    <row r="32" spans="2:13" ht="30" customHeight="1" x14ac:dyDescent="0.2">
      <c r="B32" s="40" t="s">
        <v>8</v>
      </c>
      <c r="C32" s="41">
        <f t="shared" si="1"/>
        <v>43882</v>
      </c>
      <c r="D32" s="42">
        <f>IF((OR(Arbeitszeittabelle3[[#This Row],[Tag]]="Samstag",Arbeitszeittabelle3[[#This Row],[Tag]]="Sonntag")),"",$D$9)</f>
        <v>0.2</v>
      </c>
      <c r="E32" s="12"/>
      <c r="F32" s="12"/>
      <c r="G32" s="12"/>
      <c r="H32" s="12"/>
      <c r="I32" s="43">
        <f t="shared" si="0"/>
        <v>0</v>
      </c>
      <c r="J32" s="30"/>
      <c r="K32" s="39"/>
      <c r="L32" s="30"/>
      <c r="M32" s="32">
        <f>Arbeitszeittabelle3[[#This Row],[Arbeit Ist]]+Arbeitszeittabelle3[[#This Row],[Absenzen *]]+Arbeitszeittabelle3[[#This Row],[Ferien und Feiertage]]</f>
        <v>0</v>
      </c>
    </row>
    <row r="33" spans="2:13" ht="30" customHeight="1" x14ac:dyDescent="0.2">
      <c r="B33" s="40" t="s">
        <v>9</v>
      </c>
      <c r="C33" s="41">
        <f t="shared" si="1"/>
        <v>43883</v>
      </c>
      <c r="D33" s="42" t="str">
        <f>IF((OR(Arbeitszeittabelle3[[#This Row],[Tag]]="Samstag",Arbeitszeittabelle3[[#This Row],[Tag]]="Sonntag")),"",$D$9)</f>
        <v/>
      </c>
      <c r="E33" s="12"/>
      <c r="F33" s="12"/>
      <c r="G33" s="12"/>
      <c r="H33" s="12"/>
      <c r="I33" s="43">
        <f t="shared" si="0"/>
        <v>0</v>
      </c>
      <c r="J33" s="30"/>
      <c r="K33" s="39"/>
      <c r="L33" s="30"/>
      <c r="M33" s="32">
        <f>Arbeitszeittabelle3[[#This Row],[Arbeit Ist]]+Arbeitszeittabelle3[[#This Row],[Absenzen *]]+Arbeitszeittabelle3[[#This Row],[Ferien und Feiertage]]</f>
        <v>0</v>
      </c>
    </row>
    <row r="34" spans="2:13" ht="30" customHeight="1" x14ac:dyDescent="0.2">
      <c r="B34" s="40" t="s">
        <v>10</v>
      </c>
      <c r="C34" s="41">
        <f t="shared" si="1"/>
        <v>43884</v>
      </c>
      <c r="D34" s="42" t="str">
        <f>IF((OR(Arbeitszeittabelle3[[#This Row],[Tag]]="Samstag",Arbeitszeittabelle3[[#This Row],[Tag]]="Sonntag")),"",$D$9)</f>
        <v/>
      </c>
      <c r="E34" s="12"/>
      <c r="F34" s="12"/>
      <c r="G34" s="12"/>
      <c r="H34" s="12"/>
      <c r="I34" s="43">
        <f t="shared" si="0"/>
        <v>0</v>
      </c>
      <c r="J34" s="30"/>
      <c r="K34" s="39"/>
      <c r="L34" s="30"/>
      <c r="M34" s="32">
        <f>Arbeitszeittabelle3[[#This Row],[Arbeit Ist]]+Arbeitszeittabelle3[[#This Row],[Absenzen *]]+Arbeitszeittabelle3[[#This Row],[Ferien und Feiertage]]</f>
        <v>0</v>
      </c>
    </row>
    <row r="35" spans="2:13" ht="30" customHeight="1" x14ac:dyDescent="0.2">
      <c r="B35" s="40" t="s">
        <v>4</v>
      </c>
      <c r="C35" s="41">
        <f t="shared" si="1"/>
        <v>43885</v>
      </c>
      <c r="D35" s="42">
        <f>IF((OR(Arbeitszeittabelle3[[#This Row],[Tag]]="Samstag",Arbeitszeittabelle3[[#This Row],[Tag]]="Sonntag")),"",$D$9)</f>
        <v>0.2</v>
      </c>
      <c r="E35" s="12"/>
      <c r="F35" s="12"/>
      <c r="G35" s="12"/>
      <c r="H35" s="12"/>
      <c r="I35" s="43">
        <f t="shared" si="0"/>
        <v>0</v>
      </c>
      <c r="J35" s="30"/>
      <c r="K35" s="39"/>
      <c r="L35" s="30"/>
      <c r="M35" s="32">
        <f>Arbeitszeittabelle3[[#This Row],[Arbeit Ist]]+Arbeitszeittabelle3[[#This Row],[Absenzen *]]+Arbeitszeittabelle3[[#This Row],[Ferien und Feiertage]]</f>
        <v>0</v>
      </c>
    </row>
    <row r="36" spans="2:13" ht="30" customHeight="1" x14ac:dyDescent="0.2">
      <c r="B36" s="40" t="s">
        <v>5</v>
      </c>
      <c r="C36" s="41">
        <f t="shared" si="1"/>
        <v>43886</v>
      </c>
      <c r="D36" s="42">
        <f>IF((OR(Arbeitszeittabelle3[[#This Row],[Tag]]="Samstag",Arbeitszeittabelle3[[#This Row],[Tag]]="Sonntag")),"",$D$9)</f>
        <v>0.2</v>
      </c>
      <c r="E36" s="12"/>
      <c r="F36" s="12"/>
      <c r="G36" s="12"/>
      <c r="H36" s="12"/>
      <c r="I36" s="43">
        <f t="shared" si="0"/>
        <v>0</v>
      </c>
      <c r="J36" s="30"/>
      <c r="K36" s="39"/>
      <c r="L36" s="30"/>
      <c r="M36" s="32">
        <f>Arbeitszeittabelle3[[#This Row],[Arbeit Ist]]+Arbeitszeittabelle3[[#This Row],[Absenzen *]]+Arbeitszeittabelle3[[#This Row],[Ferien und Feiertage]]</f>
        <v>0</v>
      </c>
    </row>
    <row r="37" spans="2:13" ht="30" customHeight="1" x14ac:dyDescent="0.2">
      <c r="B37" s="40" t="s">
        <v>6</v>
      </c>
      <c r="C37" s="41">
        <f t="shared" si="1"/>
        <v>43887</v>
      </c>
      <c r="D37" s="42">
        <f>IF((OR(Arbeitszeittabelle3[[#This Row],[Tag]]="Samstag",Arbeitszeittabelle3[[#This Row],[Tag]]="Sonntag")),"",$D$9)</f>
        <v>0.2</v>
      </c>
      <c r="E37" s="12"/>
      <c r="F37" s="12"/>
      <c r="G37" s="12"/>
      <c r="H37" s="12"/>
      <c r="I37" s="43">
        <f t="shared" si="0"/>
        <v>0</v>
      </c>
      <c r="J37" s="30"/>
      <c r="K37" s="39"/>
      <c r="L37" s="30"/>
      <c r="M37" s="32">
        <f>Arbeitszeittabelle3[[#This Row],[Arbeit Ist]]+Arbeitszeittabelle3[[#This Row],[Absenzen *]]+Arbeitszeittabelle3[[#This Row],[Ferien und Feiertage]]</f>
        <v>0</v>
      </c>
    </row>
    <row r="38" spans="2:13" ht="30" customHeight="1" x14ac:dyDescent="0.2">
      <c r="B38" s="40" t="s">
        <v>7</v>
      </c>
      <c r="C38" s="41">
        <f t="shared" si="1"/>
        <v>43888</v>
      </c>
      <c r="D38" s="42">
        <f>IF((OR(Arbeitszeittabelle3[[#This Row],[Tag]]="Samstag",Arbeitszeittabelle3[[#This Row],[Tag]]="Sonntag")),"",$D$9)</f>
        <v>0.2</v>
      </c>
      <c r="E38" s="12"/>
      <c r="F38" s="12"/>
      <c r="G38" s="12"/>
      <c r="H38" s="12"/>
      <c r="I38" s="43">
        <f t="shared" si="0"/>
        <v>0</v>
      </c>
      <c r="J38" s="30"/>
      <c r="K38" s="39"/>
      <c r="L38" s="30"/>
      <c r="M38" s="32">
        <f>Arbeitszeittabelle3[[#This Row],[Arbeit Ist]]+Arbeitszeittabelle3[[#This Row],[Absenzen *]]+Arbeitszeittabelle3[[#This Row],[Ferien und Feiertage]]</f>
        <v>0</v>
      </c>
    </row>
    <row r="39" spans="2:13" ht="30" customHeight="1" x14ac:dyDescent="0.2">
      <c r="B39" s="40" t="s">
        <v>8</v>
      </c>
      <c r="C39" s="41">
        <f t="shared" si="1"/>
        <v>43889</v>
      </c>
      <c r="D39" s="42">
        <f>IF((OR(Arbeitszeittabelle3[[#This Row],[Tag]]="Samstag",Arbeitszeittabelle3[[#This Row],[Tag]]="Sonntag")),"",$D$9)</f>
        <v>0.2</v>
      </c>
      <c r="E39" s="12"/>
      <c r="F39" s="12"/>
      <c r="G39" s="12"/>
      <c r="H39" s="12"/>
      <c r="I39" s="43">
        <f t="shared" si="0"/>
        <v>0</v>
      </c>
      <c r="J39" s="30"/>
      <c r="K39" s="39"/>
      <c r="L39" s="30"/>
      <c r="M39" s="32">
        <f>Arbeitszeittabelle3[[#This Row],[Arbeit Ist]]+Arbeitszeittabelle3[[#This Row],[Absenzen *]]+Arbeitszeittabelle3[[#This Row],[Ferien und Feiertage]]</f>
        <v>0</v>
      </c>
    </row>
    <row r="40" spans="2:13" ht="30" customHeight="1" x14ac:dyDescent="0.2">
      <c r="B40" s="40" t="s">
        <v>9</v>
      </c>
      <c r="C40" s="41">
        <f t="shared" si="1"/>
        <v>43890</v>
      </c>
      <c r="D40" s="42" t="str">
        <f>IF((OR(Arbeitszeittabelle3[[#This Row],[Tag]]="Samstag",Arbeitszeittabelle3[[#This Row],[Tag]]="Sonntag")),"",$D$9)</f>
        <v/>
      </c>
      <c r="E40" s="12"/>
      <c r="F40" s="12"/>
      <c r="G40" s="12"/>
      <c r="H40" s="12"/>
      <c r="I40" s="43">
        <f t="shared" si="0"/>
        <v>0</v>
      </c>
      <c r="J40" s="30"/>
      <c r="K40" s="39"/>
      <c r="L40" s="30"/>
      <c r="M40" s="32">
        <f>Arbeitszeittabelle3[[#This Row],[Arbeit Ist]]+Arbeitszeittabelle3[[#This Row],[Absenzen *]]+Arbeitszeittabelle3[[#This Row],[Ferien und Feiertage]]</f>
        <v>0</v>
      </c>
    </row>
    <row r="41" spans="2:13" ht="30" customHeight="1" x14ac:dyDescent="0.2">
      <c r="B41" s="1"/>
      <c r="C41" s="3"/>
      <c r="D41" s="10"/>
      <c r="E41" s="12"/>
      <c r="F41" s="12"/>
      <c r="G41" s="12"/>
      <c r="H41" s="12"/>
      <c r="I41" s="12"/>
      <c r="J41" s="13"/>
      <c r="K41" s="13"/>
      <c r="L41" s="13"/>
      <c r="M41" s="12"/>
    </row>
    <row r="42" spans="2:13" ht="30" customHeight="1" x14ac:dyDescent="0.2">
      <c r="B42" s="67" t="s">
        <v>46</v>
      </c>
      <c r="C42" s="68"/>
      <c r="D42" s="11">
        <f>SUM(D12:D41)*24</f>
        <v>96.000000000000028</v>
      </c>
      <c r="E42" s="11"/>
      <c r="F42" s="11"/>
      <c r="G42" s="11"/>
      <c r="H42" s="11"/>
      <c r="I42" s="11">
        <f>SUM(I12:I41)*24</f>
        <v>0</v>
      </c>
      <c r="J42" s="11">
        <f>SUM(J12:J41)*24</f>
        <v>0</v>
      </c>
      <c r="K42" s="11"/>
      <c r="L42" s="11">
        <f>SUM(L12:L41)*24</f>
        <v>0</v>
      </c>
      <c r="M42" s="11">
        <f>SUM(M12:M41)*24</f>
        <v>0</v>
      </c>
    </row>
    <row r="43" spans="2:13" ht="30" customHeight="1" x14ac:dyDescent="0.2">
      <c r="D43" s="44"/>
      <c r="E43" s="44"/>
      <c r="F43" s="44"/>
      <c r="G43" s="44"/>
      <c r="H43" s="44"/>
      <c r="I43" s="44"/>
      <c r="J43" s="44"/>
      <c r="K43" s="44"/>
      <c r="L43" s="44"/>
      <c r="M43" s="33" t="str">
        <f>IF((SUM(I42:L42)=M42),"","Achtung")</f>
        <v/>
      </c>
    </row>
    <row r="44" spans="2:13" ht="30" customHeight="1" x14ac:dyDescent="0.2">
      <c r="D44" t="s">
        <v>12</v>
      </c>
    </row>
    <row r="45" spans="2:13" ht="30" customHeight="1" x14ac:dyDescent="0.2">
      <c r="D45" s="59"/>
      <c r="E45" s="59"/>
      <c r="F45" s="59"/>
      <c r="G45" s="59"/>
      <c r="H45" s="59"/>
      <c r="I45" s="59"/>
      <c r="J45" s="59"/>
      <c r="K45" s="59"/>
      <c r="L45" s="59"/>
      <c r="M45" s="59"/>
    </row>
    <row r="46" spans="2:13" ht="21" customHeight="1" x14ac:dyDescent="0.2">
      <c r="D46" t="s">
        <v>13</v>
      </c>
    </row>
    <row r="47" spans="2:13" ht="13.9" customHeight="1" x14ac:dyDescent="0.2">
      <c r="B47" t="s">
        <v>31</v>
      </c>
    </row>
    <row r="48" spans="2:13" ht="13.9" customHeight="1" x14ac:dyDescent="0.2">
      <c r="B48" s="38" t="s">
        <v>51</v>
      </c>
      <c r="C48" t="s">
        <v>48</v>
      </c>
    </row>
    <row r="49" spans="2:4" ht="13.9" customHeight="1" x14ac:dyDescent="0.2">
      <c r="B49" s="38" t="s">
        <v>52</v>
      </c>
      <c r="C49" t="s">
        <v>49</v>
      </c>
    </row>
    <row r="50" spans="2:4" ht="13.9" customHeight="1" x14ac:dyDescent="0.2">
      <c r="B50" s="38" t="s">
        <v>53</v>
      </c>
      <c r="C50" t="s">
        <v>50</v>
      </c>
    </row>
    <row r="51" spans="2:4" ht="13.9" customHeight="1" x14ac:dyDescent="0.2">
      <c r="B51" s="38" t="s">
        <v>64</v>
      </c>
      <c r="C51" t="s">
        <v>65</v>
      </c>
    </row>
    <row r="52" spans="2:4" ht="13.9" customHeight="1" x14ac:dyDescent="0.2">
      <c r="B52" s="38" t="s">
        <v>66</v>
      </c>
      <c r="C52" t="s">
        <v>67</v>
      </c>
    </row>
    <row r="53" spans="2:4" ht="14.25" x14ac:dyDescent="0.2">
      <c r="C53" t="s">
        <v>72</v>
      </c>
    </row>
    <row r="54" spans="2:4" ht="13.9" customHeight="1" x14ac:dyDescent="0.2">
      <c r="B54" s="38" t="s">
        <v>56</v>
      </c>
      <c r="C54" t="s">
        <v>57</v>
      </c>
      <c r="D54" t="s">
        <v>68</v>
      </c>
    </row>
  </sheetData>
  <mergeCells count="12">
    <mergeCell ref="D45:M45"/>
    <mergeCell ref="B1:D1"/>
    <mergeCell ref="C3:D3"/>
    <mergeCell ref="F3:G3"/>
    <mergeCell ref="C4:D4"/>
    <mergeCell ref="F4:G4"/>
    <mergeCell ref="C5:D5"/>
    <mergeCell ref="C6:D6"/>
    <mergeCell ref="F6:G6"/>
    <mergeCell ref="C7:D7"/>
    <mergeCell ref="F7:G7"/>
    <mergeCell ref="B42:C42"/>
  </mergeCells>
  <dataValidations count="33">
    <dataValidation allowBlank="1" showErrorMessage="1" sqref="C3:D7 H6:H7" xr:uid="{00000000-0002-0000-0300-000000000000}"/>
    <dataValidation allowBlank="1" showInputMessage="1" showErrorMessage="1" prompt="Wählen Sie den Grund der Absenz aus. Legende: A = Arztbesuch, U = Unfall, K = Krankheit, S = Sonstiges (Bitte in Zeile 54 kurz erläutern)" sqref="K11" xr:uid="{00000000-0002-0000-0300-000001000000}"/>
    <dataValidation allowBlank="1" showErrorMessage="1" prompt="Geben Sie in dieser Spalte unter dieser Überschrift die normalen Arbeitsstunden ein." sqref="D11" xr:uid="{00000000-0002-0000-0300-000002000000}"/>
    <dataValidation allowBlank="1" showInputMessage="1" showErrorMessage="1" prompt="Geben Sie die Telefonnummer des Mitarbeiters in der Zelle rechts ein." sqref="F6:G6" xr:uid="{00000000-0002-0000-0300-000003000000}"/>
    <dataValidation allowBlank="1" showInputMessage="1" showErrorMessage="1" prompt="Geben Sie in dieser Zelle den Namen des Vorgesetzten ein." sqref="E7" xr:uid="{00000000-0002-0000-0300-000004000000}"/>
    <dataValidation allowBlank="1" showInputMessage="1" showErrorMessage="1" prompt="Geben Sie in dieser Zelle den Namen des Mitarbeiters ein." sqref="E6" xr:uid="{00000000-0002-0000-0300-000005000000}"/>
    <dataValidation allowBlank="1" showInputMessage="1" showErrorMessage="1" prompt="Geben Sie in dieser Zelle die Unterschrift des Vorgesetzten ein." sqref="D45:M45" xr:uid="{00000000-0002-0000-0300-000006000000}"/>
    <dataValidation allowBlank="1" showInputMessage="1" showErrorMessage="1" prompt="Geben Sie in dieser Zelle die Unterschrift des Mitarbeiters ein." sqref="D43:M43" xr:uid="{00000000-0002-0000-0300-000007000000}"/>
    <dataValidation allowBlank="1" showInputMessage="1" showErrorMessage="1" prompt="Die Gesamtstunden werden in den Zellen rechts automatisch berechnet." sqref="B42" xr:uid="{00000000-0002-0000-0300-000008000000}"/>
    <dataValidation allowBlank="1" showInputMessage="1" showErrorMessage="1" prompt="Die Gesamtarbeitsstunden werden in dieser Spalte unter dieser Überschrift automatisch berechnet." sqref="M11" xr:uid="{00000000-0002-0000-0300-000009000000}"/>
    <dataValidation allowBlank="1" showErrorMessage="1" prompt="Geben Sie in dieser Spalte unter dieser Überschrift die Überstunden ein." sqref="I11" xr:uid="{00000000-0002-0000-0300-00000A000000}"/>
    <dataValidation allowBlank="1" showInputMessage="1" showErrorMessage="1" prompt="Das Datum in dieser Spalte unter dieser Überschrift wird auf der Grundlage von Anfang und Ende des Zahlungszeitraums in den Zellen H3 und H4 automatisch aktualisiert." sqref="C11" xr:uid="{00000000-0002-0000-0300-00000B000000}"/>
    <dataValidation allowBlank="1" showInputMessage="1" showErrorMessage="1" prompt="Geben Sie den Namen des Vorgesetzten in der Zelle rechts ein." sqref="B7" xr:uid="{00000000-0002-0000-0300-00000C000000}"/>
    <dataValidation allowBlank="1" showInputMessage="1" showErrorMessage="1" prompt="Geben Sie in dieser Spalte unter dieser Überschrift den Tag ein." sqref="B11" xr:uid="{00000000-0002-0000-0300-00000D000000}"/>
    <dataValidation allowBlank="1" showInputMessage="1" showErrorMessage="1" prompt="Geben Sie die E-Mail-Adresse des Mitarbeiters in der Zelle rechts ein." sqref="F7" xr:uid="{00000000-0002-0000-0300-00000E000000}"/>
    <dataValidation allowBlank="1" showInputMessage="1" showErrorMessage="1" prompt="Geben Sie den Namen des Mitarbeiters in der Zelle rechts ein." sqref="B6" xr:uid="{00000000-0002-0000-0300-00000F000000}"/>
    <dataValidation allowBlank="1" showInputMessage="1" showErrorMessage="1" prompt="Geben Sie das Ende des Abrechnungszeitraums in dieser Zelle ein." sqref="H4" xr:uid="{00000000-0002-0000-0300-000010000000}"/>
    <dataValidation allowBlank="1" showInputMessage="1" showErrorMessage="1" prompt="Geben Sie das Ende des Abrechnungszeitraums in der Zelle rechts ein." sqref="F4" xr:uid="{00000000-0002-0000-0300-000011000000}"/>
    <dataValidation allowBlank="1" showInputMessage="1" showErrorMessage="1" prompt="Geben Sie den Anfang des Abrechnungszeitraums in dieser Zelle ein." sqref="H3" xr:uid="{00000000-0002-0000-0300-000012000000}"/>
    <dataValidation allowBlank="1" showInputMessage="1" showErrorMessage="1" prompt="Geben Sie den Anfang des Abrechnungszeitraums in der Zelle rechts ein." sqref="F3" xr:uid="{00000000-0002-0000-0300-000013000000}"/>
    <dataValidation allowBlank="1" showInputMessage="1" showErrorMessage="1" prompt="Geben Sie Postleitzahl und Stadt in der Zelle rechts ein." sqref="B5" xr:uid="{00000000-0002-0000-0300-000014000000}"/>
    <dataValidation allowBlank="1" showInputMessage="1" showErrorMessage="1" prompt="Geben Sie in der Zelle rechts die Fortsetzung der Postanschrift ein." sqref="B4" xr:uid="{00000000-0002-0000-0300-000015000000}"/>
    <dataValidation allowBlank="1" showInputMessage="1" showErrorMessage="1" prompt="Geben Sie in der Zelle rechts die Postanschrift ein." sqref="B3" xr:uid="{00000000-0002-0000-0300-000016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300-000017000000}"/>
    <dataValidation allowBlank="1" showInputMessage="1" showErrorMessage="1" prompt="Der Titel dieses Arbeitsblatts befindet sich in dieser Zelle." sqref="B1" xr:uid="{00000000-0002-0000-0300-000018000000}"/>
    <dataValidation allowBlank="1" showErrorMessage="1" prompt="Erstellen Sie auf diesem Arbeitsblatt eine Arbeitszeittabelle für zwei Wochen. Die Summe der Stunden und die Summe des Gehalts werden automatisch berechnet." sqref="A1" xr:uid="{00000000-0002-0000-0300-000019000000}"/>
    <dataValidation allowBlank="1" showInputMessage="1" showErrorMessage="1" prompt="Geben Sie die Abwesenheits-Stunden wegen Absenzen ein. Arztbesuch Angabe in Stunden und Minuten Bsp. 1:20, Krankheit/Unfall mit Soll Arbeitsstunden pro Tag" sqref="J11:J40" xr:uid="{00000000-0002-0000-0300-00001A000000}"/>
    <dataValidation allowBlank="1" showInputMessage="1" showErrorMessage="1" prompt="Geben Sie die Ferien und Feiertage ein. Nur volle oder halbe Soll Arbeitsstunden erfassen. Format hh:mm Bsp. 4:00" sqref="L11:L40" xr:uid="{00000000-0002-0000-0300-00001B000000}"/>
    <dataValidation allowBlank="1" showInputMessage="1" showErrorMessage="1" prompt="Geben Sie die Uhrzeit des Arbeitsbeginnes ein. Erfassung mit hh:mm Bsp. 10:00" sqref="E11:E40" xr:uid="{00000000-0002-0000-0300-00001C000000}"/>
    <dataValidation allowBlank="1" showInputMessage="1" showErrorMessage="1" prompt="Geben Sie die Uhrzeit des Arbeitsendes ein. Erfassung mit hh:mm Bsp. 12:10" sqref="F11:F40" xr:uid="{00000000-0002-0000-0300-00001D000000}"/>
    <dataValidation allowBlank="1" showInputMessage="1" showErrorMessage="1" prompt="Geben Sie die Uhrzeit des Arbeitsbeginnes ein. Erfassung mit hh:mm Bsp. 13:20" sqref="G11:G40" xr:uid="{00000000-0002-0000-0300-00001E000000}"/>
    <dataValidation allowBlank="1" showInputMessage="1" showErrorMessage="1" prompt="Geben Sie die Uhrzeit des Arbeitsendes ein. Erfassung mit hh:mm Bsp. 15:10" sqref="H11:H40" xr:uid="{00000000-0002-0000-0300-00001F000000}"/>
    <dataValidation type="list" allowBlank="1" showInputMessage="1" showErrorMessage="1" sqref="K12:K40" xr:uid="{00000000-0002-0000-0300-000020000000}">
      <formula1>$B$48:$B$54</formula1>
    </dataValidation>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57"/>
  <sheetViews>
    <sheetView showGridLines="0" tabSelected="1"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3" ht="42" customHeight="1" thickBot="1" x14ac:dyDescent="0.35">
      <c r="B1" s="60" t="s">
        <v>43</v>
      </c>
      <c r="C1" s="60"/>
      <c r="D1" s="60"/>
      <c r="E1" s="29" t="s">
        <v>74</v>
      </c>
      <c r="F1" s="29">
        <v>2020</v>
      </c>
      <c r="G1" s="29"/>
      <c r="H1" s="29"/>
      <c r="I1" s="29"/>
      <c r="J1" s="29"/>
      <c r="K1" s="29"/>
      <c r="L1" s="29"/>
      <c r="M1" s="29"/>
    </row>
    <row r="2" spans="2:13" ht="42" customHeight="1" thickTop="1" thickBot="1" x14ac:dyDescent="0.3">
      <c r="B2" s="2" t="str">
        <f>Stamm!B4</f>
        <v>Meister AG</v>
      </c>
      <c r="C2" s="2"/>
      <c r="D2" s="2"/>
      <c r="E2" s="2"/>
      <c r="F2" s="2"/>
      <c r="G2" s="2"/>
      <c r="H2" s="2"/>
      <c r="I2" s="2"/>
      <c r="J2" s="18"/>
      <c r="K2" s="18"/>
      <c r="L2" s="18"/>
      <c r="M2" s="18"/>
    </row>
    <row r="3" spans="2:13" ht="30" customHeight="1" thickTop="1" x14ac:dyDescent="0.2">
      <c r="B3" s="45" t="s">
        <v>1</v>
      </c>
      <c r="C3" s="61" t="str">
        <f>Stamm!B6</f>
        <v>Muster Hans</v>
      </c>
      <c r="D3" s="61"/>
      <c r="E3" s="7"/>
      <c r="F3" s="62" t="s">
        <v>14</v>
      </c>
      <c r="G3" s="62"/>
      <c r="H3" s="49">
        <v>43891</v>
      </c>
      <c r="J3" s="19" t="s">
        <v>25</v>
      </c>
      <c r="K3" s="34"/>
      <c r="L3" s="20">
        <f>D44</f>
        <v>105.60000000000002</v>
      </c>
      <c r="M3" s="21">
        <v>1</v>
      </c>
    </row>
    <row r="4" spans="2:13" ht="30" customHeight="1" x14ac:dyDescent="0.2">
      <c r="B4" s="45" t="s">
        <v>0</v>
      </c>
      <c r="C4" s="63" t="str">
        <f>Stamm!B8</f>
        <v>Boden 15</v>
      </c>
      <c r="D4" s="63"/>
      <c r="E4" s="7"/>
      <c r="F4" s="64" t="s">
        <v>15</v>
      </c>
      <c r="G4" s="64"/>
      <c r="H4" s="49">
        <v>43921</v>
      </c>
      <c r="J4" s="22" t="s">
        <v>26</v>
      </c>
      <c r="K4" s="35"/>
      <c r="L4" s="23">
        <f>I44</f>
        <v>0</v>
      </c>
      <c r="M4" s="24">
        <f>L4/L3</f>
        <v>0</v>
      </c>
    </row>
    <row r="5" spans="2:13" ht="30" customHeight="1" x14ac:dyDescent="0.2">
      <c r="B5" s="45" t="s">
        <v>19</v>
      </c>
      <c r="C5" s="63" t="str">
        <f>Stamm!B10</f>
        <v>8406 Winterthur</v>
      </c>
      <c r="D5" s="63"/>
      <c r="E5" s="7"/>
      <c r="J5" s="22" t="s">
        <v>27</v>
      </c>
      <c r="K5" s="35"/>
      <c r="L5" s="23">
        <f>(J44+L44)</f>
        <v>0</v>
      </c>
      <c r="M5" s="24">
        <f>L5/L3</f>
        <v>0</v>
      </c>
    </row>
    <row r="6" spans="2:13" ht="30" customHeight="1" x14ac:dyDescent="0.2">
      <c r="B6" s="45" t="s">
        <v>2</v>
      </c>
      <c r="C6" s="63" t="str">
        <f>Stamm!B12</f>
        <v>Meister Müller</v>
      </c>
      <c r="D6" s="63"/>
      <c r="E6" s="7"/>
      <c r="F6" s="64" t="s">
        <v>16</v>
      </c>
      <c r="G6" s="64"/>
      <c r="H6" s="47" t="str">
        <f>Stamm!B20</f>
        <v>079 222 22 22</v>
      </c>
      <c r="J6" s="51" t="s">
        <v>28</v>
      </c>
      <c r="K6" s="52"/>
      <c r="L6" s="53">
        <f>L3-L4-L5</f>
        <v>105.60000000000002</v>
      </c>
      <c r="M6" s="54">
        <f>L6/L3</f>
        <v>1</v>
      </c>
    </row>
    <row r="7" spans="2:13" ht="30" customHeight="1" thickBot="1" x14ac:dyDescent="0.25">
      <c r="B7" s="45" t="s">
        <v>42</v>
      </c>
      <c r="C7" s="65">
        <f>Stamm!B17</f>
        <v>0.6</v>
      </c>
      <c r="D7" s="66"/>
      <c r="E7" s="7"/>
      <c r="F7" s="64" t="s">
        <v>17</v>
      </c>
      <c r="G7" s="64"/>
      <c r="H7" s="48" t="str">
        <f>Stamm!B22</f>
        <v>hans.muser@mueller.ch</v>
      </c>
      <c r="J7" s="25" t="s">
        <v>29</v>
      </c>
      <c r="K7" s="36"/>
      <c r="L7" s="55">
        <f>IF(L6&lt;0,-L6,0)</f>
        <v>0</v>
      </c>
      <c r="M7" s="26"/>
    </row>
    <row r="8" spans="2:13" ht="15" customHeight="1" x14ac:dyDescent="0.2"/>
    <row r="9" spans="2:13" ht="15" customHeight="1" x14ac:dyDescent="0.2">
      <c r="B9" s="45" t="s">
        <v>55</v>
      </c>
      <c r="D9" s="43">
        <f>Stamm!B15*Stamm!B17/5</f>
        <v>0.2</v>
      </c>
      <c r="E9" s="14"/>
      <c r="F9" s="8"/>
      <c r="G9" s="8"/>
      <c r="H9" s="8"/>
    </row>
    <row r="10" spans="2:13" ht="15" customHeight="1" x14ac:dyDescent="0.2">
      <c r="D10" s="9"/>
    </row>
    <row r="11" spans="2:13"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3" ht="30" customHeight="1" x14ac:dyDescent="0.2">
      <c r="B12" s="40" t="s">
        <v>10</v>
      </c>
      <c r="C12" s="41">
        <f>IFERROR(IF(H3="","",H3),"")</f>
        <v>43891</v>
      </c>
      <c r="D12" s="42" t="str">
        <f>IF((OR(Arbeitszeittabelle34[[#This Row],[Tag]]="Samstag",Arbeitszeittabelle34[[#This Row],[Tag]]="Sonntag")),"",$D$9)</f>
        <v/>
      </c>
      <c r="E12" s="12"/>
      <c r="F12" s="12"/>
      <c r="G12" s="12"/>
      <c r="H12" s="12"/>
      <c r="I12" s="43">
        <f t="shared" ref="I12:I40" si="0">(F12-E12+H12-G12)</f>
        <v>0</v>
      </c>
      <c r="J12" s="30"/>
      <c r="K12" s="39"/>
      <c r="L12" s="30"/>
      <c r="M12" s="32">
        <f>Arbeitszeittabelle34[[#This Row],[Arbeit Ist]]+Arbeitszeittabelle34[[#This Row],[Absenzen *]]+Arbeitszeittabelle34[[#This Row],[Ferien und Feiertage]]</f>
        <v>0</v>
      </c>
    </row>
    <row r="13" spans="2:13" ht="30" customHeight="1" x14ac:dyDescent="0.2">
      <c r="B13" s="40" t="s">
        <v>4</v>
      </c>
      <c r="C13" s="41">
        <f>IF($H$3="","",C12+1)</f>
        <v>43892</v>
      </c>
      <c r="D13" s="42">
        <f>IF((OR(Arbeitszeittabelle34[[#This Row],[Tag]]="Samstag",Arbeitszeittabelle34[[#This Row],[Tag]]="Sonntag")),"",$D$9)</f>
        <v>0.2</v>
      </c>
      <c r="E13" s="12"/>
      <c r="F13" s="12"/>
      <c r="G13" s="12"/>
      <c r="H13" s="12"/>
      <c r="I13" s="43">
        <f t="shared" si="0"/>
        <v>0</v>
      </c>
      <c r="J13" s="30"/>
      <c r="K13" s="39"/>
      <c r="L13" s="30"/>
      <c r="M13" s="32">
        <f>Arbeitszeittabelle34[[#This Row],[Arbeit Ist]]+Arbeitszeittabelle34[[#This Row],[Absenzen *]]+Arbeitszeittabelle34[[#This Row],[Ferien und Feiertage]]</f>
        <v>0</v>
      </c>
    </row>
    <row r="14" spans="2:13" ht="30" customHeight="1" x14ac:dyDescent="0.2">
      <c r="B14" s="40" t="s">
        <v>5</v>
      </c>
      <c r="C14" s="41">
        <f t="shared" ref="C14:C42" si="1">IF($H$3="","",C13+1)</f>
        <v>43893</v>
      </c>
      <c r="D14" s="42">
        <f>IF((OR(Arbeitszeittabelle34[[#This Row],[Tag]]="Samstag",Arbeitszeittabelle34[[#This Row],[Tag]]="Sonntag")),"",$D$9)</f>
        <v>0.2</v>
      </c>
      <c r="E14" s="12"/>
      <c r="F14" s="12"/>
      <c r="G14" s="12"/>
      <c r="H14" s="12"/>
      <c r="I14" s="43">
        <f t="shared" si="0"/>
        <v>0</v>
      </c>
      <c r="J14" s="30"/>
      <c r="K14" s="39"/>
      <c r="L14" s="30"/>
      <c r="M14" s="32">
        <f>Arbeitszeittabelle34[[#This Row],[Arbeit Ist]]+Arbeitszeittabelle34[[#This Row],[Absenzen *]]+Arbeitszeittabelle34[[#This Row],[Ferien und Feiertage]]</f>
        <v>0</v>
      </c>
    </row>
    <row r="15" spans="2:13" ht="30" customHeight="1" x14ac:dyDescent="0.2">
      <c r="B15" s="40" t="s">
        <v>6</v>
      </c>
      <c r="C15" s="41">
        <f t="shared" si="1"/>
        <v>43894</v>
      </c>
      <c r="D15" s="42">
        <f>IF((OR(Arbeitszeittabelle34[[#This Row],[Tag]]="Samstag",Arbeitszeittabelle34[[#This Row],[Tag]]="Sonntag")),"",$D$9)</f>
        <v>0.2</v>
      </c>
      <c r="E15" s="12"/>
      <c r="F15" s="12"/>
      <c r="G15" s="12"/>
      <c r="H15" s="12"/>
      <c r="I15" s="43">
        <f t="shared" si="0"/>
        <v>0</v>
      </c>
      <c r="J15" s="30"/>
      <c r="K15" s="39"/>
      <c r="L15" s="30"/>
      <c r="M15" s="32">
        <f>Arbeitszeittabelle34[[#This Row],[Arbeit Ist]]+Arbeitszeittabelle34[[#This Row],[Absenzen *]]+Arbeitszeittabelle34[[#This Row],[Ferien und Feiertage]]</f>
        <v>0</v>
      </c>
    </row>
    <row r="16" spans="2:13" ht="30" customHeight="1" x14ac:dyDescent="0.2">
      <c r="B16" s="40" t="s">
        <v>7</v>
      </c>
      <c r="C16" s="41">
        <f t="shared" si="1"/>
        <v>43895</v>
      </c>
      <c r="D16" s="42">
        <f>IF((OR(Arbeitszeittabelle34[[#This Row],[Tag]]="Samstag",Arbeitszeittabelle34[[#This Row],[Tag]]="Sonntag")),"",$D$9)</f>
        <v>0.2</v>
      </c>
      <c r="E16" s="12"/>
      <c r="F16" s="12"/>
      <c r="G16" s="12"/>
      <c r="H16" s="12"/>
      <c r="I16" s="43">
        <f t="shared" si="0"/>
        <v>0</v>
      </c>
      <c r="J16" s="30"/>
      <c r="K16" s="39"/>
      <c r="L16" s="30"/>
      <c r="M16" s="32">
        <f>Arbeitszeittabelle34[[#This Row],[Arbeit Ist]]+Arbeitszeittabelle34[[#This Row],[Absenzen *]]+Arbeitszeittabelle34[[#This Row],[Ferien und Feiertage]]</f>
        <v>0</v>
      </c>
    </row>
    <row r="17" spans="2:13" ht="30" customHeight="1" x14ac:dyDescent="0.2">
      <c r="B17" s="40" t="s">
        <v>8</v>
      </c>
      <c r="C17" s="41">
        <f t="shared" si="1"/>
        <v>43896</v>
      </c>
      <c r="D17" s="42">
        <f>IF((OR(Arbeitszeittabelle34[[#This Row],[Tag]]="Samstag",Arbeitszeittabelle34[[#This Row],[Tag]]="Sonntag")),"",$D$9)</f>
        <v>0.2</v>
      </c>
      <c r="E17" s="12"/>
      <c r="F17" s="12"/>
      <c r="G17" s="12"/>
      <c r="H17" s="12"/>
      <c r="I17" s="43">
        <f t="shared" si="0"/>
        <v>0</v>
      </c>
      <c r="J17" s="30"/>
      <c r="K17" s="39"/>
      <c r="L17" s="30"/>
      <c r="M17" s="32">
        <f>Arbeitszeittabelle34[[#This Row],[Arbeit Ist]]+Arbeitszeittabelle34[[#This Row],[Absenzen *]]+Arbeitszeittabelle34[[#This Row],[Ferien und Feiertage]]</f>
        <v>0</v>
      </c>
    </row>
    <row r="18" spans="2:13" ht="30" customHeight="1" x14ac:dyDescent="0.2">
      <c r="B18" s="40" t="s">
        <v>9</v>
      </c>
      <c r="C18" s="41">
        <f t="shared" si="1"/>
        <v>43897</v>
      </c>
      <c r="D18" s="42" t="str">
        <f>IF((OR(Arbeitszeittabelle34[[#This Row],[Tag]]="Samstag",Arbeitszeittabelle34[[#This Row],[Tag]]="Sonntag")),"",$D$9)</f>
        <v/>
      </c>
      <c r="E18" s="12"/>
      <c r="F18" s="12"/>
      <c r="G18" s="12"/>
      <c r="H18" s="12"/>
      <c r="I18" s="43">
        <f t="shared" si="0"/>
        <v>0</v>
      </c>
      <c r="J18" s="30"/>
      <c r="K18" s="39"/>
      <c r="L18" s="30"/>
      <c r="M18" s="32">
        <f>Arbeitszeittabelle34[[#This Row],[Arbeit Ist]]+Arbeitszeittabelle34[[#This Row],[Absenzen *]]+Arbeitszeittabelle34[[#This Row],[Ferien und Feiertage]]</f>
        <v>0</v>
      </c>
    </row>
    <row r="19" spans="2:13" ht="30" customHeight="1" x14ac:dyDescent="0.2">
      <c r="B19" s="40" t="s">
        <v>10</v>
      </c>
      <c r="C19" s="41">
        <f t="shared" si="1"/>
        <v>43898</v>
      </c>
      <c r="D19" s="42" t="str">
        <f>IF((OR(Arbeitszeittabelle34[[#This Row],[Tag]]="Samstag",Arbeitszeittabelle34[[#This Row],[Tag]]="Sonntag")),"",$D$9)</f>
        <v/>
      </c>
      <c r="E19" s="12"/>
      <c r="F19" s="12"/>
      <c r="G19" s="12"/>
      <c r="H19" s="12"/>
      <c r="I19" s="43">
        <f t="shared" si="0"/>
        <v>0</v>
      </c>
      <c r="J19" s="30"/>
      <c r="K19" s="39"/>
      <c r="L19" s="30"/>
      <c r="M19" s="32">
        <f>Arbeitszeittabelle34[[#This Row],[Arbeit Ist]]+Arbeitszeittabelle34[[#This Row],[Absenzen *]]+Arbeitszeittabelle34[[#This Row],[Ferien und Feiertage]]</f>
        <v>0</v>
      </c>
    </row>
    <row r="20" spans="2:13" ht="30" customHeight="1" x14ac:dyDescent="0.2">
      <c r="B20" s="40" t="s">
        <v>4</v>
      </c>
      <c r="C20" s="41">
        <f t="shared" si="1"/>
        <v>43899</v>
      </c>
      <c r="D20" s="42">
        <f>IF((OR(Arbeitszeittabelle34[[#This Row],[Tag]]="Samstag",Arbeitszeittabelle34[[#This Row],[Tag]]="Sonntag")),"",$D$9)</f>
        <v>0.2</v>
      </c>
      <c r="E20" s="12"/>
      <c r="F20" s="12"/>
      <c r="G20" s="12"/>
      <c r="H20" s="12"/>
      <c r="I20" s="43">
        <f t="shared" si="0"/>
        <v>0</v>
      </c>
      <c r="J20" s="30"/>
      <c r="K20" s="39"/>
      <c r="L20" s="30"/>
      <c r="M20" s="32">
        <f>Arbeitszeittabelle34[[#This Row],[Arbeit Ist]]+Arbeitszeittabelle34[[#This Row],[Absenzen *]]+Arbeitszeittabelle34[[#This Row],[Ferien und Feiertage]]</f>
        <v>0</v>
      </c>
    </row>
    <row r="21" spans="2:13" ht="30" customHeight="1" x14ac:dyDescent="0.2">
      <c r="B21" s="40" t="s">
        <v>5</v>
      </c>
      <c r="C21" s="41">
        <f t="shared" si="1"/>
        <v>43900</v>
      </c>
      <c r="D21" s="42">
        <f>IF((OR(Arbeitszeittabelle34[[#This Row],[Tag]]="Samstag",Arbeitszeittabelle34[[#This Row],[Tag]]="Sonntag")),"",$D$9)</f>
        <v>0.2</v>
      </c>
      <c r="E21" s="12"/>
      <c r="F21" s="12"/>
      <c r="G21" s="12"/>
      <c r="H21" s="12"/>
      <c r="I21" s="43">
        <f t="shared" si="0"/>
        <v>0</v>
      </c>
      <c r="J21" s="30"/>
      <c r="K21" s="39"/>
      <c r="L21" s="30"/>
      <c r="M21" s="32">
        <f>Arbeitszeittabelle34[[#This Row],[Arbeit Ist]]+Arbeitszeittabelle34[[#This Row],[Absenzen *]]+Arbeitszeittabelle34[[#This Row],[Ferien und Feiertage]]</f>
        <v>0</v>
      </c>
    </row>
    <row r="22" spans="2:13" ht="30" customHeight="1" x14ac:dyDescent="0.2">
      <c r="B22" s="40" t="s">
        <v>6</v>
      </c>
      <c r="C22" s="41">
        <f t="shared" si="1"/>
        <v>43901</v>
      </c>
      <c r="D22" s="42">
        <f>IF((OR(Arbeitszeittabelle34[[#This Row],[Tag]]="Samstag",Arbeitszeittabelle34[[#This Row],[Tag]]="Sonntag")),"",$D$9)</f>
        <v>0.2</v>
      </c>
      <c r="E22" s="12"/>
      <c r="F22" s="12"/>
      <c r="G22" s="12"/>
      <c r="H22" s="12"/>
      <c r="I22" s="43">
        <f t="shared" si="0"/>
        <v>0</v>
      </c>
      <c r="J22" s="30"/>
      <c r="K22" s="39"/>
      <c r="L22" s="30"/>
      <c r="M22" s="32">
        <f>Arbeitszeittabelle34[[#This Row],[Arbeit Ist]]+Arbeitszeittabelle34[[#This Row],[Absenzen *]]+Arbeitszeittabelle34[[#This Row],[Ferien und Feiertage]]</f>
        <v>0</v>
      </c>
    </row>
    <row r="23" spans="2:13" ht="30" customHeight="1" x14ac:dyDescent="0.2">
      <c r="B23" s="40" t="s">
        <v>7</v>
      </c>
      <c r="C23" s="41">
        <f t="shared" si="1"/>
        <v>43902</v>
      </c>
      <c r="D23" s="42">
        <f>IF((OR(Arbeitszeittabelle34[[#This Row],[Tag]]="Samstag",Arbeitszeittabelle34[[#This Row],[Tag]]="Sonntag")),"",$D$9)</f>
        <v>0.2</v>
      </c>
      <c r="E23" s="12"/>
      <c r="F23" s="12"/>
      <c r="G23" s="12"/>
      <c r="H23" s="12"/>
      <c r="I23" s="43">
        <f t="shared" si="0"/>
        <v>0</v>
      </c>
      <c r="J23" s="30"/>
      <c r="K23" s="39"/>
      <c r="L23" s="30"/>
      <c r="M23" s="32">
        <f>Arbeitszeittabelle34[[#This Row],[Arbeit Ist]]+Arbeitszeittabelle34[[#This Row],[Absenzen *]]+Arbeitszeittabelle34[[#This Row],[Ferien und Feiertage]]</f>
        <v>0</v>
      </c>
    </row>
    <row r="24" spans="2:13" ht="30" customHeight="1" x14ac:dyDescent="0.2">
      <c r="B24" s="40" t="s">
        <v>8</v>
      </c>
      <c r="C24" s="41">
        <f t="shared" si="1"/>
        <v>43903</v>
      </c>
      <c r="D24" s="42">
        <f>IF((OR(Arbeitszeittabelle34[[#This Row],[Tag]]="Samstag",Arbeitszeittabelle34[[#This Row],[Tag]]="Sonntag")),"",$D$9)</f>
        <v>0.2</v>
      </c>
      <c r="E24" s="12"/>
      <c r="F24" s="12"/>
      <c r="G24" s="12"/>
      <c r="H24" s="12"/>
      <c r="I24" s="43">
        <f t="shared" si="0"/>
        <v>0</v>
      </c>
      <c r="J24" s="30"/>
      <c r="K24" s="39"/>
      <c r="L24" s="30"/>
      <c r="M24" s="32">
        <f>Arbeitszeittabelle34[[#This Row],[Arbeit Ist]]+Arbeitszeittabelle34[[#This Row],[Absenzen *]]+Arbeitszeittabelle34[[#This Row],[Ferien und Feiertage]]</f>
        <v>0</v>
      </c>
    </row>
    <row r="25" spans="2:13" ht="30" customHeight="1" x14ac:dyDescent="0.2">
      <c r="B25" s="40" t="s">
        <v>9</v>
      </c>
      <c r="C25" s="41">
        <f t="shared" si="1"/>
        <v>43904</v>
      </c>
      <c r="D25" s="42" t="str">
        <f>IF((OR(Arbeitszeittabelle34[[#This Row],[Tag]]="Samstag",Arbeitszeittabelle34[[#This Row],[Tag]]="Sonntag")),"",$D$9)</f>
        <v/>
      </c>
      <c r="E25" s="12"/>
      <c r="F25" s="12"/>
      <c r="G25" s="12"/>
      <c r="H25" s="12"/>
      <c r="I25" s="43">
        <f t="shared" si="0"/>
        <v>0</v>
      </c>
      <c r="J25" s="30"/>
      <c r="K25" s="39"/>
      <c r="L25" s="30"/>
      <c r="M25" s="32">
        <f>Arbeitszeittabelle34[[#This Row],[Arbeit Ist]]+Arbeitszeittabelle34[[#This Row],[Absenzen *]]+Arbeitszeittabelle34[[#This Row],[Ferien und Feiertage]]</f>
        <v>0</v>
      </c>
    </row>
    <row r="26" spans="2:13" ht="30" customHeight="1" x14ac:dyDescent="0.2">
      <c r="B26" s="40" t="s">
        <v>10</v>
      </c>
      <c r="C26" s="41">
        <f t="shared" si="1"/>
        <v>43905</v>
      </c>
      <c r="D26" s="42" t="str">
        <f>IF((OR(Arbeitszeittabelle34[[#This Row],[Tag]]="Samstag",Arbeitszeittabelle34[[#This Row],[Tag]]="Sonntag")),"",$D$9)</f>
        <v/>
      </c>
      <c r="E26" s="12"/>
      <c r="F26" s="12"/>
      <c r="G26" s="12"/>
      <c r="H26" s="12"/>
      <c r="I26" s="43">
        <f t="shared" si="0"/>
        <v>0</v>
      </c>
      <c r="J26" s="30"/>
      <c r="K26" s="39"/>
      <c r="L26" s="30"/>
      <c r="M26" s="32">
        <f>Arbeitszeittabelle34[[#This Row],[Arbeit Ist]]+Arbeitszeittabelle34[[#This Row],[Absenzen *]]+Arbeitszeittabelle34[[#This Row],[Ferien und Feiertage]]</f>
        <v>0</v>
      </c>
    </row>
    <row r="27" spans="2:13" ht="30" customHeight="1" x14ac:dyDescent="0.2">
      <c r="B27" s="40" t="s">
        <v>4</v>
      </c>
      <c r="C27" s="41">
        <f t="shared" si="1"/>
        <v>43906</v>
      </c>
      <c r="D27" s="42">
        <f>IF((OR(Arbeitszeittabelle34[[#This Row],[Tag]]="Samstag",Arbeitszeittabelle34[[#This Row],[Tag]]="Sonntag")),"",$D$9)</f>
        <v>0.2</v>
      </c>
      <c r="E27" s="12"/>
      <c r="F27" s="12"/>
      <c r="G27" s="12"/>
      <c r="H27" s="12"/>
      <c r="I27" s="43">
        <f t="shared" si="0"/>
        <v>0</v>
      </c>
      <c r="J27" s="30"/>
      <c r="K27" s="39"/>
      <c r="L27" s="30"/>
      <c r="M27" s="32">
        <f>Arbeitszeittabelle34[[#This Row],[Arbeit Ist]]+Arbeitszeittabelle34[[#This Row],[Absenzen *]]+Arbeitszeittabelle34[[#This Row],[Ferien und Feiertage]]</f>
        <v>0</v>
      </c>
    </row>
    <row r="28" spans="2:13" ht="30" customHeight="1" x14ac:dyDescent="0.2">
      <c r="B28" s="40" t="s">
        <v>5</v>
      </c>
      <c r="C28" s="41">
        <f t="shared" si="1"/>
        <v>43907</v>
      </c>
      <c r="D28" s="42">
        <f>IF((OR(Arbeitszeittabelle34[[#This Row],[Tag]]="Samstag",Arbeitszeittabelle34[[#This Row],[Tag]]="Sonntag")),"",$D$9)</f>
        <v>0.2</v>
      </c>
      <c r="E28" s="12"/>
      <c r="F28" s="12"/>
      <c r="G28" s="12"/>
      <c r="H28" s="12"/>
      <c r="I28" s="43">
        <f t="shared" si="0"/>
        <v>0</v>
      </c>
      <c r="J28" s="30"/>
      <c r="K28" s="39"/>
      <c r="L28" s="30"/>
      <c r="M28" s="32">
        <f>Arbeitszeittabelle34[[#This Row],[Arbeit Ist]]+Arbeitszeittabelle34[[#This Row],[Absenzen *]]+Arbeitszeittabelle34[[#This Row],[Ferien und Feiertage]]</f>
        <v>0</v>
      </c>
    </row>
    <row r="29" spans="2:13" ht="30" customHeight="1" x14ac:dyDescent="0.2">
      <c r="B29" s="40" t="s">
        <v>6</v>
      </c>
      <c r="C29" s="41">
        <f t="shared" si="1"/>
        <v>43908</v>
      </c>
      <c r="D29" s="42">
        <f>IF((OR(Arbeitszeittabelle34[[#This Row],[Tag]]="Samstag",Arbeitszeittabelle34[[#This Row],[Tag]]="Sonntag")),"",$D$9)</f>
        <v>0.2</v>
      </c>
      <c r="E29" s="12"/>
      <c r="F29" s="12"/>
      <c r="G29" s="12"/>
      <c r="H29" s="12"/>
      <c r="I29" s="43">
        <f t="shared" si="0"/>
        <v>0</v>
      </c>
      <c r="J29" s="30"/>
      <c r="K29" s="39"/>
      <c r="L29" s="30"/>
      <c r="M29" s="32">
        <f>Arbeitszeittabelle34[[#This Row],[Arbeit Ist]]+Arbeitszeittabelle34[[#This Row],[Absenzen *]]+Arbeitszeittabelle34[[#This Row],[Ferien und Feiertage]]</f>
        <v>0</v>
      </c>
    </row>
    <row r="30" spans="2:13" ht="30" customHeight="1" x14ac:dyDescent="0.2">
      <c r="B30" s="40" t="s">
        <v>7</v>
      </c>
      <c r="C30" s="41">
        <f t="shared" si="1"/>
        <v>43909</v>
      </c>
      <c r="D30" s="42">
        <f>IF((OR(Arbeitszeittabelle34[[#This Row],[Tag]]="Samstag",Arbeitszeittabelle34[[#This Row],[Tag]]="Sonntag")),"",$D$9)</f>
        <v>0.2</v>
      </c>
      <c r="E30" s="12"/>
      <c r="F30" s="12"/>
      <c r="G30" s="12"/>
      <c r="H30" s="12"/>
      <c r="I30" s="43">
        <f t="shared" si="0"/>
        <v>0</v>
      </c>
      <c r="J30" s="30"/>
      <c r="K30" s="39"/>
      <c r="L30" s="30"/>
      <c r="M30" s="32">
        <f>Arbeitszeittabelle34[[#This Row],[Arbeit Ist]]+Arbeitszeittabelle34[[#This Row],[Absenzen *]]+Arbeitszeittabelle34[[#This Row],[Ferien und Feiertage]]</f>
        <v>0</v>
      </c>
    </row>
    <row r="31" spans="2:13" ht="30" customHeight="1" x14ac:dyDescent="0.2">
      <c r="B31" s="40" t="s">
        <v>8</v>
      </c>
      <c r="C31" s="41">
        <f t="shared" si="1"/>
        <v>43910</v>
      </c>
      <c r="D31" s="42">
        <f>IF((OR(Arbeitszeittabelle34[[#This Row],[Tag]]="Samstag",Arbeitszeittabelle34[[#This Row],[Tag]]="Sonntag")),"",$D$9)</f>
        <v>0.2</v>
      </c>
      <c r="E31" s="12"/>
      <c r="F31" s="12"/>
      <c r="G31" s="12"/>
      <c r="H31" s="12"/>
      <c r="I31" s="43">
        <f t="shared" si="0"/>
        <v>0</v>
      </c>
      <c r="J31" s="30"/>
      <c r="K31" s="39"/>
      <c r="L31" s="30"/>
      <c r="M31" s="32">
        <f>Arbeitszeittabelle34[[#This Row],[Arbeit Ist]]+Arbeitszeittabelle34[[#This Row],[Absenzen *]]+Arbeitszeittabelle34[[#This Row],[Ferien und Feiertage]]</f>
        <v>0</v>
      </c>
    </row>
    <row r="32" spans="2:13" ht="30" customHeight="1" x14ac:dyDescent="0.2">
      <c r="B32" s="40" t="s">
        <v>9</v>
      </c>
      <c r="C32" s="41">
        <f t="shared" si="1"/>
        <v>43911</v>
      </c>
      <c r="D32" s="42" t="str">
        <f>IF((OR(Arbeitszeittabelle34[[#This Row],[Tag]]="Samstag",Arbeitszeittabelle34[[#This Row],[Tag]]="Sonntag")),"",$D$9)</f>
        <v/>
      </c>
      <c r="E32" s="12"/>
      <c r="F32" s="12"/>
      <c r="G32" s="12"/>
      <c r="H32" s="12"/>
      <c r="I32" s="43">
        <f t="shared" si="0"/>
        <v>0</v>
      </c>
      <c r="J32" s="30"/>
      <c r="K32" s="39"/>
      <c r="L32" s="30"/>
      <c r="M32" s="32">
        <f>Arbeitszeittabelle34[[#This Row],[Arbeit Ist]]+Arbeitszeittabelle34[[#This Row],[Absenzen *]]+Arbeitszeittabelle34[[#This Row],[Ferien und Feiertage]]</f>
        <v>0</v>
      </c>
    </row>
    <row r="33" spans="2:13" ht="30" customHeight="1" x14ac:dyDescent="0.2">
      <c r="B33" s="40" t="s">
        <v>10</v>
      </c>
      <c r="C33" s="41">
        <f t="shared" si="1"/>
        <v>43912</v>
      </c>
      <c r="D33" s="42" t="str">
        <f>IF((OR(Arbeitszeittabelle34[[#This Row],[Tag]]="Samstag",Arbeitszeittabelle34[[#This Row],[Tag]]="Sonntag")),"",$D$9)</f>
        <v/>
      </c>
      <c r="E33" s="12"/>
      <c r="F33" s="12"/>
      <c r="G33" s="12"/>
      <c r="H33" s="12"/>
      <c r="I33" s="43">
        <f t="shared" si="0"/>
        <v>0</v>
      </c>
      <c r="J33" s="30"/>
      <c r="K33" s="39"/>
      <c r="L33" s="30"/>
      <c r="M33" s="32">
        <f>Arbeitszeittabelle34[[#This Row],[Arbeit Ist]]+Arbeitszeittabelle34[[#This Row],[Absenzen *]]+Arbeitszeittabelle34[[#This Row],[Ferien und Feiertage]]</f>
        <v>0</v>
      </c>
    </row>
    <row r="34" spans="2:13" ht="30" customHeight="1" x14ac:dyDescent="0.2">
      <c r="B34" s="40" t="s">
        <v>4</v>
      </c>
      <c r="C34" s="41">
        <f t="shared" si="1"/>
        <v>43913</v>
      </c>
      <c r="D34" s="42">
        <f>IF((OR(Arbeitszeittabelle34[[#This Row],[Tag]]="Samstag",Arbeitszeittabelle34[[#This Row],[Tag]]="Sonntag")),"",$D$9)</f>
        <v>0.2</v>
      </c>
      <c r="E34" s="12"/>
      <c r="F34" s="12"/>
      <c r="G34" s="12"/>
      <c r="H34" s="12"/>
      <c r="I34" s="43">
        <f t="shared" si="0"/>
        <v>0</v>
      </c>
      <c r="J34" s="30"/>
      <c r="K34" s="39"/>
      <c r="L34" s="30"/>
      <c r="M34" s="32">
        <f>Arbeitszeittabelle34[[#This Row],[Arbeit Ist]]+Arbeitszeittabelle34[[#This Row],[Absenzen *]]+Arbeitszeittabelle34[[#This Row],[Ferien und Feiertage]]</f>
        <v>0</v>
      </c>
    </row>
    <row r="35" spans="2:13" ht="30" customHeight="1" x14ac:dyDescent="0.2">
      <c r="B35" s="40" t="s">
        <v>5</v>
      </c>
      <c r="C35" s="41">
        <f t="shared" si="1"/>
        <v>43914</v>
      </c>
      <c r="D35" s="42">
        <f>IF((OR(Arbeitszeittabelle34[[#This Row],[Tag]]="Samstag",Arbeitszeittabelle34[[#This Row],[Tag]]="Sonntag")),"",$D$9)</f>
        <v>0.2</v>
      </c>
      <c r="E35" s="12"/>
      <c r="F35" s="12"/>
      <c r="G35" s="12"/>
      <c r="H35" s="12"/>
      <c r="I35" s="43">
        <f t="shared" si="0"/>
        <v>0</v>
      </c>
      <c r="J35" s="30"/>
      <c r="K35" s="39"/>
      <c r="L35" s="30"/>
      <c r="M35" s="32">
        <f>Arbeitszeittabelle34[[#This Row],[Arbeit Ist]]+Arbeitszeittabelle34[[#This Row],[Absenzen *]]+Arbeitszeittabelle34[[#This Row],[Ferien und Feiertage]]</f>
        <v>0</v>
      </c>
    </row>
    <row r="36" spans="2:13" ht="30" customHeight="1" x14ac:dyDescent="0.2">
      <c r="B36" s="40" t="s">
        <v>6</v>
      </c>
      <c r="C36" s="41">
        <f t="shared" si="1"/>
        <v>43915</v>
      </c>
      <c r="D36" s="42">
        <f>IF((OR(Arbeitszeittabelle34[[#This Row],[Tag]]="Samstag",Arbeitszeittabelle34[[#This Row],[Tag]]="Sonntag")),"",$D$9)</f>
        <v>0.2</v>
      </c>
      <c r="E36" s="12"/>
      <c r="F36" s="12"/>
      <c r="G36" s="12"/>
      <c r="H36" s="12"/>
      <c r="I36" s="43">
        <f t="shared" si="0"/>
        <v>0</v>
      </c>
      <c r="J36" s="30"/>
      <c r="K36" s="39"/>
      <c r="L36" s="30"/>
      <c r="M36" s="32">
        <f>Arbeitszeittabelle34[[#This Row],[Arbeit Ist]]+Arbeitszeittabelle34[[#This Row],[Absenzen *]]+Arbeitszeittabelle34[[#This Row],[Ferien und Feiertage]]</f>
        <v>0</v>
      </c>
    </row>
    <row r="37" spans="2:13" ht="30" customHeight="1" x14ac:dyDescent="0.2">
      <c r="B37" s="40" t="s">
        <v>7</v>
      </c>
      <c r="C37" s="41">
        <f t="shared" si="1"/>
        <v>43916</v>
      </c>
      <c r="D37" s="42">
        <f>IF((OR(Arbeitszeittabelle34[[#This Row],[Tag]]="Samstag",Arbeitszeittabelle34[[#This Row],[Tag]]="Sonntag")),"",$D$9)</f>
        <v>0.2</v>
      </c>
      <c r="E37" s="12"/>
      <c r="F37" s="12"/>
      <c r="G37" s="12"/>
      <c r="H37" s="12"/>
      <c r="I37" s="43">
        <f t="shared" si="0"/>
        <v>0</v>
      </c>
      <c r="J37" s="30"/>
      <c r="K37" s="39"/>
      <c r="L37" s="30"/>
      <c r="M37" s="32">
        <f>Arbeitszeittabelle34[[#This Row],[Arbeit Ist]]+Arbeitszeittabelle34[[#This Row],[Absenzen *]]+Arbeitszeittabelle34[[#This Row],[Ferien und Feiertage]]</f>
        <v>0</v>
      </c>
    </row>
    <row r="38" spans="2:13" ht="30" customHeight="1" x14ac:dyDescent="0.2">
      <c r="B38" s="40" t="s">
        <v>8</v>
      </c>
      <c r="C38" s="41">
        <f t="shared" si="1"/>
        <v>43917</v>
      </c>
      <c r="D38" s="42">
        <f>IF((OR(Arbeitszeittabelle34[[#This Row],[Tag]]="Samstag",Arbeitszeittabelle34[[#This Row],[Tag]]="Sonntag")),"",$D$9)</f>
        <v>0.2</v>
      </c>
      <c r="E38" s="12"/>
      <c r="F38" s="12"/>
      <c r="G38" s="12"/>
      <c r="H38" s="12"/>
      <c r="I38" s="43">
        <f t="shared" si="0"/>
        <v>0</v>
      </c>
      <c r="J38" s="30"/>
      <c r="K38" s="39"/>
      <c r="L38" s="30"/>
      <c r="M38" s="32">
        <f>Arbeitszeittabelle34[[#This Row],[Arbeit Ist]]+Arbeitszeittabelle34[[#This Row],[Absenzen *]]+Arbeitszeittabelle34[[#This Row],[Ferien und Feiertage]]</f>
        <v>0</v>
      </c>
    </row>
    <row r="39" spans="2:13" ht="30" customHeight="1" x14ac:dyDescent="0.2">
      <c r="B39" s="40" t="s">
        <v>9</v>
      </c>
      <c r="C39" s="41">
        <f t="shared" si="1"/>
        <v>43918</v>
      </c>
      <c r="D39" s="42" t="str">
        <f>IF((OR(Arbeitszeittabelle34[[#This Row],[Tag]]="Samstag",Arbeitszeittabelle34[[#This Row],[Tag]]="Sonntag")),"",$D$9)</f>
        <v/>
      </c>
      <c r="E39" s="12"/>
      <c r="F39" s="12"/>
      <c r="G39" s="12"/>
      <c r="H39" s="12"/>
      <c r="I39" s="43">
        <f t="shared" si="0"/>
        <v>0</v>
      </c>
      <c r="J39" s="30"/>
      <c r="K39" s="39"/>
      <c r="L39" s="30"/>
      <c r="M39" s="32">
        <f>Arbeitszeittabelle34[[#This Row],[Arbeit Ist]]+Arbeitszeittabelle34[[#This Row],[Absenzen *]]+Arbeitszeittabelle34[[#This Row],[Ferien und Feiertage]]</f>
        <v>0</v>
      </c>
    </row>
    <row r="40" spans="2:13" ht="30" customHeight="1" x14ac:dyDescent="0.2">
      <c r="B40" s="40" t="s">
        <v>10</v>
      </c>
      <c r="C40" s="41">
        <f t="shared" si="1"/>
        <v>43919</v>
      </c>
      <c r="D40" s="42" t="str">
        <f>IF((OR(Arbeitszeittabelle34[[#This Row],[Tag]]="Samstag",Arbeitszeittabelle34[[#This Row],[Tag]]="Sonntag")),"",$D$9)</f>
        <v/>
      </c>
      <c r="E40" s="12"/>
      <c r="F40" s="12"/>
      <c r="G40" s="12"/>
      <c r="H40" s="12"/>
      <c r="I40" s="43">
        <f t="shared" si="0"/>
        <v>0</v>
      </c>
      <c r="J40" s="30"/>
      <c r="K40" s="39"/>
      <c r="L40" s="30"/>
      <c r="M40" s="32">
        <f>Arbeitszeittabelle34[[#This Row],[Arbeit Ist]]+Arbeitszeittabelle34[[#This Row],[Absenzen *]]+Arbeitszeittabelle34[[#This Row],[Ferien und Feiertage]]</f>
        <v>0</v>
      </c>
    </row>
    <row r="41" spans="2:13" ht="30" customHeight="1" x14ac:dyDescent="0.2">
      <c r="B41" s="40" t="s">
        <v>4</v>
      </c>
      <c r="C41" s="41">
        <f t="shared" si="1"/>
        <v>43920</v>
      </c>
      <c r="D41" s="42">
        <f>IF((OR(Arbeitszeittabelle34[[#This Row],[Tag]]="Samstag",Arbeitszeittabelle34[[#This Row],[Tag]]="Sonntag")),"",$D$9)</f>
        <v>0.2</v>
      </c>
      <c r="E41" s="12"/>
      <c r="F41" s="12"/>
      <c r="G41" s="12"/>
      <c r="H41" s="12"/>
      <c r="I41" s="43">
        <f t="shared" ref="I41:I42" si="2">(F41-E41+H41-G41)</f>
        <v>0</v>
      </c>
      <c r="J41" s="30"/>
      <c r="K41" s="39"/>
      <c r="L41" s="30"/>
      <c r="M41" s="32">
        <f>Arbeitszeittabelle34[[#This Row],[Arbeit Ist]]+Arbeitszeittabelle34[[#This Row],[Absenzen *]]+Arbeitszeittabelle34[[#This Row],[Ferien und Feiertage]]</f>
        <v>0</v>
      </c>
    </row>
    <row r="42" spans="2:13" ht="30" customHeight="1" x14ac:dyDescent="0.2">
      <c r="B42" s="40" t="s">
        <v>5</v>
      </c>
      <c r="C42" s="41">
        <f t="shared" si="1"/>
        <v>43921</v>
      </c>
      <c r="D42" s="42">
        <f>IF((OR(Arbeitszeittabelle34[[#This Row],[Tag]]="Samstag",Arbeitszeittabelle34[[#This Row],[Tag]]="Sonntag")),"",$D$9)</f>
        <v>0.2</v>
      </c>
      <c r="E42" s="12"/>
      <c r="F42" s="12"/>
      <c r="G42" s="12"/>
      <c r="H42" s="12"/>
      <c r="I42" s="43">
        <f t="shared" si="2"/>
        <v>0</v>
      </c>
      <c r="J42" s="30"/>
      <c r="K42" s="39"/>
      <c r="L42" s="30"/>
      <c r="M42" s="32">
        <f>Arbeitszeittabelle34[[#This Row],[Arbeit Ist]]+Arbeitszeittabelle34[[#This Row],[Absenzen *]]+Arbeitszeittabelle34[[#This Row],[Ferien und Feiertage]]</f>
        <v>0</v>
      </c>
    </row>
    <row r="43" spans="2:13" ht="30" customHeight="1" x14ac:dyDescent="0.2">
      <c r="B43" s="1"/>
      <c r="C43" s="3"/>
      <c r="D43" s="10"/>
      <c r="E43" s="12"/>
      <c r="F43" s="12"/>
      <c r="G43" s="12"/>
      <c r="H43" s="12"/>
      <c r="I43" s="12"/>
      <c r="J43" s="13"/>
      <c r="K43" s="13"/>
      <c r="L43" s="13"/>
      <c r="M43" s="12"/>
    </row>
    <row r="44" spans="2:13" ht="30" customHeight="1" x14ac:dyDescent="0.2">
      <c r="B44" s="67" t="s">
        <v>46</v>
      </c>
      <c r="C44" s="68"/>
      <c r="D44" s="11">
        <f>SUM(D12:D43)*24</f>
        <v>105.60000000000002</v>
      </c>
      <c r="E44" s="11"/>
      <c r="F44" s="11"/>
      <c r="G44" s="11"/>
      <c r="H44" s="11"/>
      <c r="I44" s="11">
        <f>SUM(I12:I43)*24</f>
        <v>0</v>
      </c>
      <c r="J44" s="11">
        <f>SUM(J12:J43)*24</f>
        <v>0</v>
      </c>
      <c r="K44" s="11"/>
      <c r="L44" s="11">
        <f>SUM(L12:L43)*24</f>
        <v>0</v>
      </c>
      <c r="M44" s="11">
        <f>SUM(M12:M43)*24</f>
        <v>0</v>
      </c>
    </row>
    <row r="45" spans="2:13" ht="30" customHeight="1" x14ac:dyDescent="0.2">
      <c r="D45" s="44"/>
      <c r="E45" s="44"/>
      <c r="F45" s="44"/>
      <c r="G45" s="44"/>
      <c r="H45" s="44"/>
      <c r="I45" s="44"/>
      <c r="J45" s="44"/>
      <c r="K45" s="44"/>
      <c r="L45" s="44"/>
      <c r="M45" s="33" t="str">
        <f>IF((SUM(I44:L44)=M44),"","Achtung")</f>
        <v/>
      </c>
    </row>
    <row r="46" spans="2:13" ht="21" customHeight="1" x14ac:dyDescent="0.2">
      <c r="D46" t="s">
        <v>12</v>
      </c>
    </row>
    <row r="47" spans="2:13" ht="13.9" customHeight="1" x14ac:dyDescent="0.2">
      <c r="D47" s="59"/>
      <c r="E47" s="59"/>
      <c r="F47" s="59"/>
      <c r="G47" s="59"/>
      <c r="H47" s="59"/>
      <c r="I47" s="59"/>
      <c r="J47" s="59"/>
      <c r="K47" s="59"/>
      <c r="L47" s="59"/>
      <c r="M47" s="59"/>
    </row>
    <row r="48" spans="2:13" ht="13.9" customHeight="1" x14ac:dyDescent="0.2">
      <c r="D48" t="s">
        <v>13</v>
      </c>
    </row>
    <row r="49" spans="2:4" ht="13.9" customHeight="1" x14ac:dyDescent="0.2">
      <c r="B49" t="s">
        <v>31</v>
      </c>
    </row>
    <row r="50" spans="2:4" ht="13.9" customHeight="1" x14ac:dyDescent="0.2">
      <c r="B50" s="38" t="s">
        <v>51</v>
      </c>
      <c r="C50" t="s">
        <v>48</v>
      </c>
    </row>
    <row r="51" spans="2:4" ht="13.9" customHeight="1" x14ac:dyDescent="0.2">
      <c r="B51" s="38" t="s">
        <v>52</v>
      </c>
      <c r="C51" t="s">
        <v>49</v>
      </c>
    </row>
    <row r="52" spans="2:4" ht="13.9" customHeight="1" x14ac:dyDescent="0.2">
      <c r="B52" s="38" t="s">
        <v>53</v>
      </c>
      <c r="C52" t="s">
        <v>50</v>
      </c>
    </row>
    <row r="53" spans="2:4" ht="13.9" customHeight="1" x14ac:dyDescent="0.2">
      <c r="B53" s="38" t="s">
        <v>64</v>
      </c>
      <c r="C53" t="s">
        <v>65</v>
      </c>
    </row>
    <row r="54" spans="2:4" ht="13.9" customHeight="1" x14ac:dyDescent="0.2">
      <c r="B54" s="38" t="s">
        <v>66</v>
      </c>
      <c r="C54" t="s">
        <v>67</v>
      </c>
    </row>
    <row r="55" spans="2:4" ht="13.9" customHeight="1" x14ac:dyDescent="0.2">
      <c r="B55" s="38"/>
      <c r="C55" t="s">
        <v>72</v>
      </c>
    </row>
    <row r="56" spans="2:4" ht="13.9" customHeight="1" x14ac:dyDescent="0.2">
      <c r="B56" s="38" t="s">
        <v>56</v>
      </c>
      <c r="C56" t="s">
        <v>57</v>
      </c>
      <c r="D56" t="s">
        <v>68</v>
      </c>
    </row>
    <row r="57" spans="2:4" ht="14.25" x14ac:dyDescent="0.2"/>
  </sheetData>
  <mergeCells count="12">
    <mergeCell ref="D47:M47"/>
    <mergeCell ref="B1:D1"/>
    <mergeCell ref="C3:D3"/>
    <mergeCell ref="F3:G3"/>
    <mergeCell ref="C4:D4"/>
    <mergeCell ref="F4:G4"/>
    <mergeCell ref="C5:D5"/>
    <mergeCell ref="C6:D6"/>
    <mergeCell ref="F6:G6"/>
    <mergeCell ref="C7:D7"/>
    <mergeCell ref="F7:G7"/>
    <mergeCell ref="B44:C44"/>
  </mergeCells>
  <dataValidations count="33">
    <dataValidation allowBlank="1" showErrorMessage="1" prompt="Erstellen Sie auf diesem Arbeitsblatt eine Arbeitszeittabelle für zwei Wochen. Die Summe der Stunden und die Summe des Gehalts werden automatisch berechnet." sqref="A1" xr:uid="{00000000-0002-0000-0400-000000000000}"/>
    <dataValidation allowBlank="1" showInputMessage="1" showErrorMessage="1" prompt="Der Titel dieses Arbeitsblatts befindet sich in dieser Zelle." sqref="B1" xr:uid="{00000000-0002-0000-0400-000001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400-000002000000}"/>
    <dataValidation allowBlank="1" showInputMessage="1" showErrorMessage="1" prompt="Geben Sie in der Zelle rechts die Postanschrift ein." sqref="B3" xr:uid="{00000000-0002-0000-0400-000003000000}"/>
    <dataValidation allowBlank="1" showInputMessage="1" showErrorMessage="1" prompt="Geben Sie in der Zelle rechts die Fortsetzung der Postanschrift ein." sqref="B4" xr:uid="{00000000-0002-0000-0400-000004000000}"/>
    <dataValidation allowBlank="1" showInputMessage="1" showErrorMessage="1" prompt="Geben Sie Postleitzahl und Stadt in der Zelle rechts ein." sqref="B5" xr:uid="{00000000-0002-0000-0400-000005000000}"/>
    <dataValidation allowBlank="1" showInputMessage="1" showErrorMessage="1" prompt="Geben Sie den Anfang des Abrechnungszeitraums in der Zelle rechts ein." sqref="F3" xr:uid="{00000000-0002-0000-0400-000006000000}"/>
    <dataValidation allowBlank="1" showInputMessage="1" showErrorMessage="1" prompt="Geben Sie den Anfang des Abrechnungszeitraums in dieser Zelle ein." sqref="H3" xr:uid="{00000000-0002-0000-0400-000007000000}"/>
    <dataValidation allowBlank="1" showInputMessage="1" showErrorMessage="1" prompt="Geben Sie das Ende des Abrechnungszeitraums in der Zelle rechts ein." sqref="F4" xr:uid="{00000000-0002-0000-0400-000008000000}"/>
    <dataValidation allowBlank="1" showInputMessage="1" showErrorMessage="1" prompt="Geben Sie das Ende des Abrechnungszeitraums in dieser Zelle ein." sqref="H4" xr:uid="{00000000-0002-0000-0400-000009000000}"/>
    <dataValidation allowBlank="1" showInputMessage="1" showErrorMessage="1" prompt="Geben Sie den Namen des Mitarbeiters in der Zelle rechts ein." sqref="B6" xr:uid="{00000000-0002-0000-0400-00000A000000}"/>
    <dataValidation allowBlank="1" showInputMessage="1" showErrorMessage="1" prompt="Geben Sie die E-Mail-Adresse des Mitarbeiters in der Zelle rechts ein." sqref="F7" xr:uid="{00000000-0002-0000-0400-00000B000000}"/>
    <dataValidation allowBlank="1" showInputMessage="1" showErrorMessage="1" prompt="Geben Sie in dieser Spalte unter dieser Überschrift den Tag ein." sqref="B11" xr:uid="{00000000-0002-0000-0400-00000C000000}"/>
    <dataValidation allowBlank="1" showInputMessage="1" showErrorMessage="1" prompt="Geben Sie den Namen des Vorgesetzten in der Zelle rechts ein." sqref="B7" xr:uid="{00000000-0002-0000-0400-00000D000000}"/>
    <dataValidation allowBlank="1" showInputMessage="1" showErrorMessage="1" prompt="Das Datum in dieser Spalte unter dieser Überschrift wird auf der Grundlage von Anfang und Ende des Zahlungszeitraums in den Zellen H3 und H4 automatisch aktualisiert." sqref="C11" xr:uid="{00000000-0002-0000-0400-00000E000000}"/>
    <dataValidation allowBlank="1" showErrorMessage="1" prompt="Geben Sie in dieser Spalte unter dieser Überschrift die Überstunden ein." sqref="I11" xr:uid="{00000000-0002-0000-0400-00000F000000}"/>
    <dataValidation allowBlank="1" showInputMessage="1" showErrorMessage="1" prompt="Die Gesamtarbeitsstunden werden in dieser Spalte unter dieser Überschrift automatisch berechnet." sqref="M11" xr:uid="{00000000-0002-0000-0400-000010000000}"/>
    <dataValidation allowBlank="1" showInputMessage="1" showErrorMessage="1" prompt="Die Gesamtstunden werden in den Zellen rechts automatisch berechnet." sqref="B44" xr:uid="{00000000-0002-0000-0400-000011000000}"/>
    <dataValidation allowBlank="1" showInputMessage="1" showErrorMessage="1" prompt="Geben Sie in dieser Zelle die Unterschrift des Mitarbeiters ein." sqref="D45:M45" xr:uid="{00000000-0002-0000-0400-000012000000}"/>
    <dataValidation allowBlank="1" showInputMessage="1" showErrorMessage="1" prompt="Geben Sie in dieser Zelle die Unterschrift des Vorgesetzten ein." sqref="D47:M47" xr:uid="{00000000-0002-0000-0400-000013000000}"/>
    <dataValidation allowBlank="1" showInputMessage="1" showErrorMessage="1" prompt="Geben Sie in dieser Zelle den Namen des Mitarbeiters ein." sqref="E6" xr:uid="{00000000-0002-0000-0400-000014000000}"/>
    <dataValidation allowBlank="1" showInputMessage="1" showErrorMessage="1" prompt="Geben Sie in dieser Zelle den Namen des Vorgesetzten ein." sqref="E7" xr:uid="{00000000-0002-0000-0400-000015000000}"/>
    <dataValidation allowBlank="1" showInputMessage="1" showErrorMessage="1" prompt="Geben Sie die Telefonnummer des Mitarbeiters in der Zelle rechts ein." sqref="F6:G6" xr:uid="{00000000-0002-0000-0400-000016000000}"/>
    <dataValidation allowBlank="1" showErrorMessage="1" prompt="Geben Sie in dieser Spalte unter dieser Überschrift die normalen Arbeitsstunden ein." sqref="D11" xr:uid="{00000000-0002-0000-0400-000017000000}"/>
    <dataValidation allowBlank="1" showInputMessage="1" showErrorMessage="1" prompt="Wählen Sie den Grund der Absenz aus. Legende: A = Arztbesuch, U = Unfall, K = Krankheit, S = Sonstiges (Bitte in Zeile 54 kurz erläutern)" sqref="K11" xr:uid="{00000000-0002-0000-0400-000018000000}"/>
    <dataValidation allowBlank="1" showErrorMessage="1" sqref="C3:D7 H6:H7" xr:uid="{00000000-0002-0000-0400-000019000000}"/>
    <dataValidation allowBlank="1" showInputMessage="1" showErrorMessage="1" prompt="Geben Sie die Uhrzeit des Arbeitsendes ein. Erfassung mit hh:mm Bsp. 15:10" sqref="H11:H42" xr:uid="{00000000-0002-0000-0400-00001A000000}"/>
    <dataValidation allowBlank="1" showInputMessage="1" showErrorMessage="1" prompt="Geben Sie die Uhrzeit des Arbeitsbeginnes ein. Erfassung mit hh:mm Bsp. 13:20" sqref="G11:G42" xr:uid="{00000000-0002-0000-0400-00001B000000}"/>
    <dataValidation allowBlank="1" showInputMessage="1" showErrorMessage="1" prompt="Geben Sie die Uhrzeit des Arbeitsendes ein. Erfassung mit hh:mm Bsp. 12:10" sqref="F11:F42" xr:uid="{00000000-0002-0000-0400-00001C000000}"/>
    <dataValidation allowBlank="1" showInputMessage="1" showErrorMessage="1" prompt="Geben Sie die Uhrzeit des Arbeitsbeginnes ein. Erfassung mit hh:mm Bsp. 10:00" sqref="E11:E42" xr:uid="{00000000-0002-0000-0400-00001D000000}"/>
    <dataValidation allowBlank="1" showInputMessage="1" showErrorMessage="1" prompt="Geben Sie die Ferien und Feiertage ein. Nur volle oder halbe Soll Arbeitsstunden erfassen. Format hh:mm Bsp. 4:00" sqref="L11:L42" xr:uid="{00000000-0002-0000-0400-00001E000000}"/>
    <dataValidation allowBlank="1" showInputMessage="1" showErrorMessage="1" prompt="Geben Sie die Abwesenheits-Stunden wegen Absenzen ein. Arztbesuch Angabe in Stunden und Minuten Bsp. 1:20, Krankheit/Unfall mit Soll Arbeitsstunden pro Tag" sqref="J11:J42" xr:uid="{00000000-0002-0000-0400-00001F000000}"/>
    <dataValidation type="list" allowBlank="1" showInputMessage="1" showErrorMessage="1" sqref="K12:K42" xr:uid="{00000000-0002-0000-0400-000020000000}">
      <formula1>$B$50:$B$56</formula1>
    </dataValidation>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56"/>
  <sheetViews>
    <sheetView showGridLines="0"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3" ht="42" customHeight="1" thickBot="1" x14ac:dyDescent="0.35">
      <c r="B1" s="60" t="s">
        <v>43</v>
      </c>
      <c r="C1" s="60"/>
      <c r="D1" s="60"/>
      <c r="E1" s="29" t="s">
        <v>73</v>
      </c>
      <c r="F1" s="29">
        <v>2020</v>
      </c>
      <c r="G1" s="29"/>
      <c r="H1" s="29"/>
      <c r="I1" s="29"/>
      <c r="J1" s="29"/>
      <c r="K1" s="29"/>
      <c r="L1" s="29"/>
      <c r="M1" s="29"/>
    </row>
    <row r="2" spans="2:13" ht="42" customHeight="1" thickTop="1" thickBot="1" x14ac:dyDescent="0.3">
      <c r="B2" s="2" t="str">
        <f>Stamm!B4</f>
        <v>Meister AG</v>
      </c>
      <c r="C2" s="2"/>
      <c r="D2" s="2"/>
      <c r="E2" s="2"/>
      <c r="F2" s="2"/>
      <c r="G2" s="2"/>
      <c r="H2" s="2"/>
      <c r="I2" s="2"/>
      <c r="J2" s="18"/>
      <c r="K2" s="18"/>
      <c r="L2" s="18"/>
      <c r="M2" s="18"/>
    </row>
    <row r="3" spans="2:13" ht="30" customHeight="1" thickTop="1" x14ac:dyDescent="0.2">
      <c r="B3" s="45" t="s">
        <v>1</v>
      </c>
      <c r="C3" s="61" t="str">
        <f>Stamm!B6</f>
        <v>Muster Hans</v>
      </c>
      <c r="D3" s="61"/>
      <c r="E3" s="7"/>
      <c r="F3" s="62" t="s">
        <v>14</v>
      </c>
      <c r="G3" s="62"/>
      <c r="H3" s="49">
        <v>43922</v>
      </c>
      <c r="J3" s="19" t="s">
        <v>25</v>
      </c>
      <c r="K3" s="34"/>
      <c r="L3" s="20">
        <f>D43</f>
        <v>105.60000000000002</v>
      </c>
      <c r="M3" s="21">
        <v>1</v>
      </c>
    </row>
    <row r="4" spans="2:13" ht="30" customHeight="1" x14ac:dyDescent="0.2">
      <c r="B4" s="45" t="s">
        <v>0</v>
      </c>
      <c r="C4" s="63" t="str">
        <f>Stamm!B8</f>
        <v>Boden 15</v>
      </c>
      <c r="D4" s="63"/>
      <c r="E4" s="7"/>
      <c r="F4" s="64" t="s">
        <v>15</v>
      </c>
      <c r="G4" s="64"/>
      <c r="H4" s="49">
        <v>43951</v>
      </c>
      <c r="J4" s="22" t="s">
        <v>26</v>
      </c>
      <c r="K4" s="35"/>
      <c r="L4" s="23">
        <f>I43</f>
        <v>0</v>
      </c>
      <c r="M4" s="24">
        <f>L4/L3</f>
        <v>0</v>
      </c>
    </row>
    <row r="5" spans="2:13" ht="30" customHeight="1" x14ac:dyDescent="0.2">
      <c r="B5" s="45" t="s">
        <v>19</v>
      </c>
      <c r="C5" s="63" t="str">
        <f>Stamm!B10</f>
        <v>8406 Winterthur</v>
      </c>
      <c r="D5" s="63"/>
      <c r="E5" s="7"/>
      <c r="J5" s="22" t="s">
        <v>27</v>
      </c>
      <c r="K5" s="35"/>
      <c r="L5" s="23">
        <f>(J43+L43)</f>
        <v>0</v>
      </c>
      <c r="M5" s="24">
        <f>L5/L3</f>
        <v>0</v>
      </c>
    </row>
    <row r="6" spans="2:13" ht="30" customHeight="1" x14ac:dyDescent="0.2">
      <c r="B6" s="45" t="s">
        <v>2</v>
      </c>
      <c r="C6" s="63" t="str">
        <f>Stamm!B12</f>
        <v>Meister Müller</v>
      </c>
      <c r="D6" s="63"/>
      <c r="E6" s="7"/>
      <c r="F6" s="64" t="s">
        <v>16</v>
      </c>
      <c r="G6" s="64"/>
      <c r="H6" s="47" t="str">
        <f>Stamm!B20</f>
        <v>079 222 22 22</v>
      </c>
      <c r="J6" s="51" t="s">
        <v>28</v>
      </c>
      <c r="K6" s="52"/>
      <c r="L6" s="53">
        <f>L3-L4-L5</f>
        <v>105.60000000000002</v>
      </c>
      <c r="M6" s="54">
        <f>L6/L3</f>
        <v>1</v>
      </c>
    </row>
    <row r="7" spans="2:13" ht="30" customHeight="1" thickBot="1" x14ac:dyDescent="0.25">
      <c r="B7" s="45" t="s">
        <v>42</v>
      </c>
      <c r="C7" s="65">
        <f>Stamm!B17</f>
        <v>0.6</v>
      </c>
      <c r="D7" s="66"/>
      <c r="E7" s="7"/>
      <c r="F7" s="64" t="s">
        <v>17</v>
      </c>
      <c r="G7" s="64"/>
      <c r="H7" s="48" t="str">
        <f>Stamm!B22</f>
        <v>hans.muser@mueller.ch</v>
      </c>
      <c r="J7" s="25" t="s">
        <v>29</v>
      </c>
      <c r="K7" s="36"/>
      <c r="L7" s="55">
        <f>IF(L6&lt;0,-L6,0)</f>
        <v>0</v>
      </c>
      <c r="M7" s="26"/>
    </row>
    <row r="8" spans="2:13" ht="15" customHeight="1" x14ac:dyDescent="0.2"/>
    <row r="9" spans="2:13" ht="15" customHeight="1" x14ac:dyDescent="0.2">
      <c r="B9" s="45" t="s">
        <v>55</v>
      </c>
      <c r="D9" s="43">
        <f>Stamm!B15*Stamm!B17/5</f>
        <v>0.2</v>
      </c>
      <c r="E9" s="14"/>
      <c r="F9" s="8"/>
      <c r="G9" s="8"/>
      <c r="H9" s="8"/>
    </row>
    <row r="10" spans="2:13" ht="15" customHeight="1" x14ac:dyDescent="0.2">
      <c r="D10" s="9"/>
    </row>
    <row r="11" spans="2:13"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3" ht="30" customHeight="1" x14ac:dyDescent="0.2">
      <c r="B12" s="40" t="s">
        <v>6</v>
      </c>
      <c r="C12" s="41">
        <f>IFERROR(IF(H3="","",H3),"")</f>
        <v>43922</v>
      </c>
      <c r="D12" s="42">
        <f>IF((OR(Arbeitszeittabelle345[[#This Row],[Tag]]="Samstag",Arbeitszeittabelle345[[#This Row],[Tag]]="Sonntag")),"",$D$9)</f>
        <v>0.2</v>
      </c>
      <c r="E12" s="12"/>
      <c r="F12" s="12"/>
      <c r="G12" s="12"/>
      <c r="H12" s="12"/>
      <c r="I12" s="43">
        <f t="shared" ref="I12:I41" si="0">(F12-E12+H12-G12)</f>
        <v>0</v>
      </c>
      <c r="J12" s="30"/>
      <c r="K12" s="39"/>
      <c r="L12" s="30"/>
      <c r="M12" s="32">
        <f>Arbeitszeittabelle345[[#This Row],[Arbeit Ist]]+Arbeitszeittabelle345[[#This Row],[Absenzen *]]+Arbeitszeittabelle345[[#This Row],[Ferien und Feiertage]]</f>
        <v>0</v>
      </c>
    </row>
    <row r="13" spans="2:13" ht="30" customHeight="1" x14ac:dyDescent="0.2">
      <c r="B13" s="40" t="s">
        <v>7</v>
      </c>
      <c r="C13" s="41">
        <f>IF($H$3="","",C12+1)</f>
        <v>43923</v>
      </c>
      <c r="D13" s="42">
        <f>IF((OR(Arbeitszeittabelle345[[#This Row],[Tag]]="Samstag",Arbeitszeittabelle345[[#This Row],[Tag]]="Sonntag")),"",$D$9)</f>
        <v>0.2</v>
      </c>
      <c r="E13" s="12"/>
      <c r="F13" s="12"/>
      <c r="G13" s="12"/>
      <c r="H13" s="12"/>
      <c r="I13" s="43">
        <f t="shared" si="0"/>
        <v>0</v>
      </c>
      <c r="J13" s="30"/>
      <c r="K13" s="39"/>
      <c r="L13" s="30"/>
      <c r="M13" s="32">
        <f>Arbeitszeittabelle345[[#This Row],[Arbeit Ist]]+Arbeitszeittabelle345[[#This Row],[Absenzen *]]+Arbeitszeittabelle345[[#This Row],[Ferien und Feiertage]]</f>
        <v>0</v>
      </c>
    </row>
    <row r="14" spans="2:13" ht="30" customHeight="1" x14ac:dyDescent="0.2">
      <c r="B14" s="40" t="s">
        <v>8</v>
      </c>
      <c r="C14" s="41">
        <f t="shared" ref="C14:C41" si="1">IF($H$3="","",C13+1)</f>
        <v>43924</v>
      </c>
      <c r="D14" s="42">
        <f>IF((OR(Arbeitszeittabelle345[[#This Row],[Tag]]="Samstag",Arbeitszeittabelle345[[#This Row],[Tag]]="Sonntag")),"",$D$9)</f>
        <v>0.2</v>
      </c>
      <c r="E14" s="12"/>
      <c r="F14" s="12"/>
      <c r="G14" s="12"/>
      <c r="H14" s="12"/>
      <c r="I14" s="43">
        <f t="shared" si="0"/>
        <v>0</v>
      </c>
      <c r="J14" s="30"/>
      <c r="K14" s="39"/>
      <c r="L14" s="30"/>
      <c r="M14" s="32">
        <f>Arbeitszeittabelle345[[#This Row],[Arbeit Ist]]+Arbeitszeittabelle345[[#This Row],[Absenzen *]]+Arbeitszeittabelle345[[#This Row],[Ferien und Feiertage]]</f>
        <v>0</v>
      </c>
    </row>
    <row r="15" spans="2:13" ht="30" customHeight="1" x14ac:dyDescent="0.2">
      <c r="B15" s="40" t="s">
        <v>9</v>
      </c>
      <c r="C15" s="41">
        <f t="shared" si="1"/>
        <v>43925</v>
      </c>
      <c r="D15" s="42" t="str">
        <f>IF((OR(Arbeitszeittabelle345[[#This Row],[Tag]]="Samstag",Arbeitszeittabelle345[[#This Row],[Tag]]="Sonntag")),"",$D$9)</f>
        <v/>
      </c>
      <c r="E15" s="12"/>
      <c r="F15" s="12"/>
      <c r="G15" s="12"/>
      <c r="H15" s="12"/>
      <c r="I15" s="43">
        <f t="shared" si="0"/>
        <v>0</v>
      </c>
      <c r="J15" s="30"/>
      <c r="K15" s="39"/>
      <c r="L15" s="30"/>
      <c r="M15" s="32">
        <f>Arbeitszeittabelle345[[#This Row],[Arbeit Ist]]+Arbeitszeittabelle345[[#This Row],[Absenzen *]]+Arbeitszeittabelle345[[#This Row],[Ferien und Feiertage]]</f>
        <v>0</v>
      </c>
    </row>
    <row r="16" spans="2:13" ht="30" customHeight="1" x14ac:dyDescent="0.2">
      <c r="B16" s="40" t="s">
        <v>10</v>
      </c>
      <c r="C16" s="41">
        <f t="shared" si="1"/>
        <v>43926</v>
      </c>
      <c r="D16" s="42" t="str">
        <f>IF((OR(Arbeitszeittabelle345[[#This Row],[Tag]]="Samstag",Arbeitszeittabelle345[[#This Row],[Tag]]="Sonntag")),"",$D$9)</f>
        <v/>
      </c>
      <c r="E16" s="12"/>
      <c r="F16" s="12"/>
      <c r="G16" s="12"/>
      <c r="H16" s="12"/>
      <c r="I16" s="43">
        <f t="shared" si="0"/>
        <v>0</v>
      </c>
      <c r="J16" s="30"/>
      <c r="K16" s="39"/>
      <c r="L16" s="30"/>
      <c r="M16" s="32">
        <f>Arbeitszeittabelle345[[#This Row],[Arbeit Ist]]+Arbeitszeittabelle345[[#This Row],[Absenzen *]]+Arbeitszeittabelle345[[#This Row],[Ferien und Feiertage]]</f>
        <v>0</v>
      </c>
    </row>
    <row r="17" spans="2:15" ht="30" customHeight="1" x14ac:dyDescent="0.2">
      <c r="B17" s="40" t="s">
        <v>4</v>
      </c>
      <c r="C17" s="41">
        <f t="shared" si="1"/>
        <v>43927</v>
      </c>
      <c r="D17" s="42">
        <f>IF((OR(Arbeitszeittabelle345[[#This Row],[Tag]]="Samstag",Arbeitszeittabelle345[[#This Row],[Tag]]="Sonntag")),"",$D$9)</f>
        <v>0.2</v>
      </c>
      <c r="E17" s="12"/>
      <c r="F17" s="12"/>
      <c r="G17" s="12"/>
      <c r="H17" s="12"/>
      <c r="I17" s="43">
        <f t="shared" si="0"/>
        <v>0</v>
      </c>
      <c r="J17" s="30"/>
      <c r="K17" s="39"/>
      <c r="L17" s="30"/>
      <c r="M17" s="32">
        <f>Arbeitszeittabelle345[[#This Row],[Arbeit Ist]]+Arbeitszeittabelle345[[#This Row],[Absenzen *]]+Arbeitszeittabelle345[[#This Row],[Ferien und Feiertage]]</f>
        <v>0</v>
      </c>
    </row>
    <row r="18" spans="2:15" ht="30" customHeight="1" x14ac:dyDescent="0.2">
      <c r="B18" s="40" t="s">
        <v>5</v>
      </c>
      <c r="C18" s="41">
        <f t="shared" si="1"/>
        <v>43928</v>
      </c>
      <c r="D18" s="42">
        <f>IF((OR(Arbeitszeittabelle345[[#This Row],[Tag]]="Samstag",Arbeitszeittabelle345[[#This Row],[Tag]]="Sonntag")),"",$D$9)</f>
        <v>0.2</v>
      </c>
      <c r="E18" s="12"/>
      <c r="F18" s="12"/>
      <c r="G18" s="12"/>
      <c r="H18" s="12"/>
      <c r="I18" s="43">
        <f t="shared" si="0"/>
        <v>0</v>
      </c>
      <c r="J18" s="30"/>
      <c r="K18" s="39"/>
      <c r="L18" s="30"/>
      <c r="M18" s="32">
        <f>Arbeitszeittabelle345[[#This Row],[Arbeit Ist]]+Arbeitszeittabelle345[[#This Row],[Absenzen *]]+Arbeitszeittabelle345[[#This Row],[Ferien und Feiertage]]</f>
        <v>0</v>
      </c>
    </row>
    <row r="19" spans="2:15" ht="30" customHeight="1" x14ac:dyDescent="0.2">
      <c r="B19" s="40" t="s">
        <v>6</v>
      </c>
      <c r="C19" s="41">
        <f t="shared" si="1"/>
        <v>43929</v>
      </c>
      <c r="D19" s="42">
        <f>IF((OR(Arbeitszeittabelle345[[#This Row],[Tag]]="Samstag",Arbeitszeittabelle345[[#This Row],[Tag]]="Sonntag")),"",$D$9)</f>
        <v>0.2</v>
      </c>
      <c r="E19" s="12"/>
      <c r="F19" s="12"/>
      <c r="G19" s="12"/>
      <c r="H19" s="12"/>
      <c r="I19" s="43">
        <f t="shared" si="0"/>
        <v>0</v>
      </c>
      <c r="J19" s="30"/>
      <c r="K19" s="39"/>
      <c r="L19" s="30"/>
      <c r="M19" s="32">
        <f>Arbeitszeittabelle345[[#This Row],[Arbeit Ist]]+Arbeitszeittabelle345[[#This Row],[Absenzen *]]+Arbeitszeittabelle345[[#This Row],[Ferien und Feiertage]]</f>
        <v>0</v>
      </c>
    </row>
    <row r="20" spans="2:15" ht="30" customHeight="1" x14ac:dyDescent="0.2">
      <c r="B20" s="40" t="s">
        <v>7</v>
      </c>
      <c r="C20" s="41">
        <f t="shared" si="1"/>
        <v>43930</v>
      </c>
      <c r="D20" s="42">
        <f>IF((OR(Arbeitszeittabelle345[[#This Row],[Tag]]="Samstag",Arbeitszeittabelle345[[#This Row],[Tag]]="Sonntag")),"",$D$9)</f>
        <v>0.2</v>
      </c>
      <c r="E20" s="12"/>
      <c r="F20" s="12"/>
      <c r="G20" s="12"/>
      <c r="H20" s="12"/>
      <c r="I20" s="43">
        <f t="shared" si="0"/>
        <v>0</v>
      </c>
      <c r="J20" s="30"/>
      <c r="K20" s="39"/>
      <c r="L20" s="30"/>
      <c r="M20" s="32">
        <f>Arbeitszeittabelle345[[#This Row],[Arbeit Ist]]+Arbeitszeittabelle345[[#This Row],[Absenzen *]]+Arbeitszeittabelle345[[#This Row],[Ferien und Feiertage]]</f>
        <v>0</v>
      </c>
    </row>
    <row r="21" spans="2:15" ht="30" customHeight="1" x14ac:dyDescent="0.2">
      <c r="B21" s="40" t="s">
        <v>8</v>
      </c>
      <c r="C21" s="41">
        <f t="shared" si="1"/>
        <v>43931</v>
      </c>
      <c r="D21" s="42">
        <f>IF((OR(Arbeitszeittabelle345[[#This Row],[Tag]]="Samstag",Arbeitszeittabelle345[[#This Row],[Tag]]="Sonntag")),"",$D$9)</f>
        <v>0.2</v>
      </c>
      <c r="E21" s="12"/>
      <c r="F21" s="12"/>
      <c r="G21" s="12"/>
      <c r="H21" s="12"/>
      <c r="I21" s="43">
        <f t="shared" si="0"/>
        <v>0</v>
      </c>
      <c r="J21" s="30"/>
      <c r="K21" s="39"/>
      <c r="L21" s="30"/>
      <c r="M21" s="32">
        <f>Arbeitszeittabelle345[[#This Row],[Arbeit Ist]]+Arbeitszeittabelle345[[#This Row],[Absenzen *]]+Arbeitszeittabelle345[[#This Row],[Ferien und Feiertage]]</f>
        <v>0</v>
      </c>
      <c r="O21" t="s">
        <v>83</v>
      </c>
    </row>
    <row r="22" spans="2:15" ht="30" customHeight="1" x14ac:dyDescent="0.2">
      <c r="B22" s="40" t="s">
        <v>9</v>
      </c>
      <c r="C22" s="41">
        <f t="shared" si="1"/>
        <v>43932</v>
      </c>
      <c r="D22" s="42" t="str">
        <f>IF((OR(Arbeitszeittabelle345[[#This Row],[Tag]]="Samstag",Arbeitszeittabelle345[[#This Row],[Tag]]="Sonntag")),"",$D$9)</f>
        <v/>
      </c>
      <c r="E22" s="12"/>
      <c r="F22" s="12"/>
      <c r="G22" s="12"/>
      <c r="H22" s="12"/>
      <c r="I22" s="43">
        <f t="shared" si="0"/>
        <v>0</v>
      </c>
      <c r="J22" s="30"/>
      <c r="K22" s="39"/>
      <c r="L22" s="30"/>
      <c r="M22" s="32">
        <f>Arbeitszeittabelle345[[#This Row],[Arbeit Ist]]+Arbeitszeittabelle345[[#This Row],[Absenzen *]]+Arbeitszeittabelle345[[#This Row],[Ferien und Feiertage]]</f>
        <v>0</v>
      </c>
    </row>
    <row r="23" spans="2:15" ht="30" customHeight="1" x14ac:dyDescent="0.2">
      <c r="B23" s="40" t="s">
        <v>10</v>
      </c>
      <c r="C23" s="41">
        <f t="shared" si="1"/>
        <v>43933</v>
      </c>
      <c r="D23" s="42" t="str">
        <f>IF((OR(Arbeitszeittabelle345[[#This Row],[Tag]]="Samstag",Arbeitszeittabelle345[[#This Row],[Tag]]="Sonntag")),"",$D$9)</f>
        <v/>
      </c>
      <c r="E23" s="12"/>
      <c r="F23" s="12"/>
      <c r="G23" s="12"/>
      <c r="H23" s="12"/>
      <c r="I23" s="43">
        <f t="shared" si="0"/>
        <v>0</v>
      </c>
      <c r="J23" s="30"/>
      <c r="K23" s="39"/>
      <c r="L23" s="30"/>
      <c r="M23" s="32">
        <f>Arbeitszeittabelle345[[#This Row],[Arbeit Ist]]+Arbeitszeittabelle345[[#This Row],[Absenzen *]]+Arbeitszeittabelle345[[#This Row],[Ferien und Feiertage]]</f>
        <v>0</v>
      </c>
    </row>
    <row r="24" spans="2:15" ht="30" customHeight="1" x14ac:dyDescent="0.2">
      <c r="B24" s="40" t="s">
        <v>4</v>
      </c>
      <c r="C24" s="41">
        <f t="shared" si="1"/>
        <v>43934</v>
      </c>
      <c r="D24" s="42">
        <f>IF((OR(Arbeitszeittabelle345[[#This Row],[Tag]]="Samstag",Arbeitszeittabelle345[[#This Row],[Tag]]="Sonntag")),"",$D$9)</f>
        <v>0.2</v>
      </c>
      <c r="E24" s="12"/>
      <c r="F24" s="12"/>
      <c r="G24" s="12"/>
      <c r="H24" s="12"/>
      <c r="I24" s="43">
        <f t="shared" si="0"/>
        <v>0</v>
      </c>
      <c r="J24" s="30"/>
      <c r="K24" s="39"/>
      <c r="L24" s="30"/>
      <c r="M24" s="32">
        <f>Arbeitszeittabelle345[[#This Row],[Arbeit Ist]]+Arbeitszeittabelle345[[#This Row],[Absenzen *]]+Arbeitszeittabelle345[[#This Row],[Ferien und Feiertage]]</f>
        <v>0</v>
      </c>
      <c r="O24" t="s">
        <v>84</v>
      </c>
    </row>
    <row r="25" spans="2:15" ht="30" customHeight="1" x14ac:dyDescent="0.2">
      <c r="B25" s="40" t="s">
        <v>5</v>
      </c>
      <c r="C25" s="41">
        <f t="shared" si="1"/>
        <v>43935</v>
      </c>
      <c r="D25" s="42">
        <f>IF((OR(Arbeitszeittabelle345[[#This Row],[Tag]]="Samstag",Arbeitszeittabelle345[[#This Row],[Tag]]="Sonntag")),"",$D$9)</f>
        <v>0.2</v>
      </c>
      <c r="E25" s="12"/>
      <c r="F25" s="12"/>
      <c r="G25" s="12"/>
      <c r="H25" s="12"/>
      <c r="I25" s="43">
        <f t="shared" si="0"/>
        <v>0</v>
      </c>
      <c r="J25" s="30"/>
      <c r="K25" s="39"/>
      <c r="L25" s="30"/>
      <c r="M25" s="32">
        <f>Arbeitszeittabelle345[[#This Row],[Arbeit Ist]]+Arbeitszeittabelle345[[#This Row],[Absenzen *]]+Arbeitszeittabelle345[[#This Row],[Ferien und Feiertage]]</f>
        <v>0</v>
      </c>
    </row>
    <row r="26" spans="2:15" ht="30" customHeight="1" x14ac:dyDescent="0.2">
      <c r="B26" s="40" t="s">
        <v>6</v>
      </c>
      <c r="C26" s="41">
        <f t="shared" si="1"/>
        <v>43936</v>
      </c>
      <c r="D26" s="42">
        <f>IF((OR(Arbeitszeittabelle345[[#This Row],[Tag]]="Samstag",Arbeitszeittabelle345[[#This Row],[Tag]]="Sonntag")),"",$D$9)</f>
        <v>0.2</v>
      </c>
      <c r="E26" s="12"/>
      <c r="F26" s="12"/>
      <c r="G26" s="12"/>
      <c r="H26" s="12"/>
      <c r="I26" s="43">
        <f t="shared" si="0"/>
        <v>0</v>
      </c>
      <c r="J26" s="30"/>
      <c r="K26" s="39"/>
      <c r="L26" s="30"/>
      <c r="M26" s="32">
        <f>Arbeitszeittabelle345[[#This Row],[Arbeit Ist]]+Arbeitszeittabelle345[[#This Row],[Absenzen *]]+Arbeitszeittabelle345[[#This Row],[Ferien und Feiertage]]</f>
        <v>0</v>
      </c>
    </row>
    <row r="27" spans="2:15" ht="30" customHeight="1" x14ac:dyDescent="0.2">
      <c r="B27" s="40" t="s">
        <v>7</v>
      </c>
      <c r="C27" s="41">
        <f t="shared" si="1"/>
        <v>43937</v>
      </c>
      <c r="D27" s="42">
        <f>IF((OR(Arbeitszeittabelle345[[#This Row],[Tag]]="Samstag",Arbeitszeittabelle345[[#This Row],[Tag]]="Sonntag")),"",$D$9)</f>
        <v>0.2</v>
      </c>
      <c r="E27" s="12"/>
      <c r="F27" s="12"/>
      <c r="G27" s="12"/>
      <c r="H27" s="12"/>
      <c r="I27" s="43">
        <f t="shared" si="0"/>
        <v>0</v>
      </c>
      <c r="J27" s="30"/>
      <c r="K27" s="39"/>
      <c r="L27" s="30"/>
      <c r="M27" s="32">
        <f>Arbeitszeittabelle345[[#This Row],[Arbeit Ist]]+Arbeitszeittabelle345[[#This Row],[Absenzen *]]+Arbeitszeittabelle345[[#This Row],[Ferien und Feiertage]]</f>
        <v>0</v>
      </c>
    </row>
    <row r="28" spans="2:15" ht="30" customHeight="1" x14ac:dyDescent="0.2">
      <c r="B28" s="40" t="s">
        <v>8</v>
      </c>
      <c r="C28" s="41">
        <f t="shared" si="1"/>
        <v>43938</v>
      </c>
      <c r="D28" s="42">
        <f>IF((OR(Arbeitszeittabelle345[[#This Row],[Tag]]="Samstag",Arbeitszeittabelle345[[#This Row],[Tag]]="Sonntag")),"",$D$9)</f>
        <v>0.2</v>
      </c>
      <c r="E28" s="12"/>
      <c r="F28" s="12"/>
      <c r="G28" s="12"/>
      <c r="H28" s="12"/>
      <c r="I28" s="43">
        <f t="shared" si="0"/>
        <v>0</v>
      </c>
      <c r="J28" s="30"/>
      <c r="K28" s="39"/>
      <c r="L28" s="30"/>
      <c r="M28" s="32">
        <f>Arbeitszeittabelle345[[#This Row],[Arbeit Ist]]+Arbeitszeittabelle345[[#This Row],[Absenzen *]]+Arbeitszeittabelle345[[#This Row],[Ferien und Feiertage]]</f>
        <v>0</v>
      </c>
    </row>
    <row r="29" spans="2:15" ht="30" customHeight="1" x14ac:dyDescent="0.2">
      <c r="B29" s="40" t="s">
        <v>9</v>
      </c>
      <c r="C29" s="41">
        <f t="shared" si="1"/>
        <v>43939</v>
      </c>
      <c r="D29" s="42" t="str">
        <f>IF((OR(Arbeitszeittabelle345[[#This Row],[Tag]]="Samstag",Arbeitszeittabelle345[[#This Row],[Tag]]="Sonntag")),"",$D$9)</f>
        <v/>
      </c>
      <c r="E29" s="12"/>
      <c r="F29" s="12"/>
      <c r="G29" s="12"/>
      <c r="H29" s="12"/>
      <c r="I29" s="43">
        <f t="shared" si="0"/>
        <v>0</v>
      </c>
      <c r="J29" s="30"/>
      <c r="K29" s="39"/>
      <c r="L29" s="30"/>
      <c r="M29" s="32">
        <f>Arbeitszeittabelle345[[#This Row],[Arbeit Ist]]+Arbeitszeittabelle345[[#This Row],[Absenzen *]]+Arbeitszeittabelle345[[#This Row],[Ferien und Feiertage]]</f>
        <v>0</v>
      </c>
    </row>
    <row r="30" spans="2:15" ht="30" customHeight="1" x14ac:dyDescent="0.2">
      <c r="B30" s="40" t="s">
        <v>10</v>
      </c>
      <c r="C30" s="41">
        <f t="shared" si="1"/>
        <v>43940</v>
      </c>
      <c r="D30" s="42" t="str">
        <f>IF((OR(Arbeitszeittabelle345[[#This Row],[Tag]]="Samstag",Arbeitszeittabelle345[[#This Row],[Tag]]="Sonntag")),"",$D$9)</f>
        <v/>
      </c>
      <c r="E30" s="12"/>
      <c r="F30" s="12"/>
      <c r="G30" s="12"/>
      <c r="H30" s="12"/>
      <c r="I30" s="43">
        <f t="shared" si="0"/>
        <v>0</v>
      </c>
      <c r="J30" s="30"/>
      <c r="K30" s="39"/>
      <c r="L30" s="30"/>
      <c r="M30" s="32">
        <f>Arbeitszeittabelle345[[#This Row],[Arbeit Ist]]+Arbeitszeittabelle345[[#This Row],[Absenzen *]]+Arbeitszeittabelle345[[#This Row],[Ferien und Feiertage]]</f>
        <v>0</v>
      </c>
    </row>
    <row r="31" spans="2:15" ht="30" customHeight="1" x14ac:dyDescent="0.2">
      <c r="B31" s="40" t="s">
        <v>4</v>
      </c>
      <c r="C31" s="41">
        <f t="shared" si="1"/>
        <v>43941</v>
      </c>
      <c r="D31" s="42">
        <f>IF((OR(Arbeitszeittabelle345[[#This Row],[Tag]]="Samstag",Arbeitszeittabelle345[[#This Row],[Tag]]="Sonntag")),"",$D$9)</f>
        <v>0.2</v>
      </c>
      <c r="E31" s="12"/>
      <c r="F31" s="12"/>
      <c r="G31" s="12"/>
      <c r="H31" s="12"/>
      <c r="I31" s="43">
        <f t="shared" si="0"/>
        <v>0</v>
      </c>
      <c r="J31" s="30"/>
      <c r="K31" s="39"/>
      <c r="L31" s="30"/>
      <c r="M31" s="32">
        <f>Arbeitszeittabelle345[[#This Row],[Arbeit Ist]]+Arbeitszeittabelle345[[#This Row],[Absenzen *]]+Arbeitszeittabelle345[[#This Row],[Ferien und Feiertage]]</f>
        <v>0</v>
      </c>
    </row>
    <row r="32" spans="2:15" ht="30" customHeight="1" x14ac:dyDescent="0.2">
      <c r="B32" s="40" t="s">
        <v>5</v>
      </c>
      <c r="C32" s="41">
        <f t="shared" si="1"/>
        <v>43942</v>
      </c>
      <c r="D32" s="42">
        <f>IF((OR(Arbeitszeittabelle345[[#This Row],[Tag]]="Samstag",Arbeitszeittabelle345[[#This Row],[Tag]]="Sonntag")),"",$D$9)</f>
        <v>0.2</v>
      </c>
      <c r="E32" s="12"/>
      <c r="F32" s="12"/>
      <c r="G32" s="12"/>
      <c r="H32" s="12"/>
      <c r="I32" s="43">
        <f t="shared" si="0"/>
        <v>0</v>
      </c>
      <c r="J32" s="30"/>
      <c r="K32" s="39"/>
      <c r="L32" s="30"/>
      <c r="M32" s="32">
        <f>Arbeitszeittabelle345[[#This Row],[Arbeit Ist]]+Arbeitszeittabelle345[[#This Row],[Absenzen *]]+Arbeitszeittabelle345[[#This Row],[Ferien und Feiertage]]</f>
        <v>0</v>
      </c>
    </row>
    <row r="33" spans="2:13" ht="30" customHeight="1" x14ac:dyDescent="0.2">
      <c r="B33" s="40" t="s">
        <v>6</v>
      </c>
      <c r="C33" s="41">
        <f t="shared" si="1"/>
        <v>43943</v>
      </c>
      <c r="D33" s="42">
        <f>IF((OR(Arbeitszeittabelle345[[#This Row],[Tag]]="Samstag",Arbeitszeittabelle345[[#This Row],[Tag]]="Sonntag")),"",$D$9)</f>
        <v>0.2</v>
      </c>
      <c r="E33" s="12"/>
      <c r="F33" s="12"/>
      <c r="G33" s="12"/>
      <c r="H33" s="12"/>
      <c r="I33" s="43">
        <f t="shared" si="0"/>
        <v>0</v>
      </c>
      <c r="J33" s="30"/>
      <c r="K33" s="39"/>
      <c r="L33" s="30"/>
      <c r="M33" s="32">
        <f>Arbeitszeittabelle345[[#This Row],[Arbeit Ist]]+Arbeitszeittabelle345[[#This Row],[Absenzen *]]+Arbeitszeittabelle345[[#This Row],[Ferien und Feiertage]]</f>
        <v>0</v>
      </c>
    </row>
    <row r="34" spans="2:13" ht="30" customHeight="1" x14ac:dyDescent="0.2">
      <c r="B34" s="40" t="s">
        <v>7</v>
      </c>
      <c r="C34" s="41">
        <f t="shared" si="1"/>
        <v>43944</v>
      </c>
      <c r="D34" s="42">
        <f>IF((OR(Arbeitszeittabelle345[[#This Row],[Tag]]="Samstag",Arbeitszeittabelle345[[#This Row],[Tag]]="Sonntag")),"",$D$9)</f>
        <v>0.2</v>
      </c>
      <c r="E34" s="12"/>
      <c r="F34" s="12"/>
      <c r="G34" s="12"/>
      <c r="H34" s="12"/>
      <c r="I34" s="43">
        <f t="shared" si="0"/>
        <v>0</v>
      </c>
      <c r="J34" s="30"/>
      <c r="K34" s="39"/>
      <c r="L34" s="30"/>
      <c r="M34" s="32">
        <f>Arbeitszeittabelle345[[#This Row],[Arbeit Ist]]+Arbeitszeittabelle345[[#This Row],[Absenzen *]]+Arbeitszeittabelle345[[#This Row],[Ferien und Feiertage]]</f>
        <v>0</v>
      </c>
    </row>
    <row r="35" spans="2:13" ht="30" customHeight="1" x14ac:dyDescent="0.2">
      <c r="B35" s="40" t="s">
        <v>8</v>
      </c>
      <c r="C35" s="41">
        <f t="shared" si="1"/>
        <v>43945</v>
      </c>
      <c r="D35" s="42">
        <f>IF((OR(Arbeitszeittabelle345[[#This Row],[Tag]]="Samstag",Arbeitszeittabelle345[[#This Row],[Tag]]="Sonntag")),"",$D$9)</f>
        <v>0.2</v>
      </c>
      <c r="E35" s="12"/>
      <c r="F35" s="12"/>
      <c r="G35" s="12"/>
      <c r="H35" s="12"/>
      <c r="I35" s="43">
        <f t="shared" si="0"/>
        <v>0</v>
      </c>
      <c r="J35" s="30"/>
      <c r="K35" s="39"/>
      <c r="L35" s="30"/>
      <c r="M35" s="32">
        <f>Arbeitszeittabelle345[[#This Row],[Arbeit Ist]]+Arbeitszeittabelle345[[#This Row],[Absenzen *]]+Arbeitszeittabelle345[[#This Row],[Ferien und Feiertage]]</f>
        <v>0</v>
      </c>
    </row>
    <row r="36" spans="2:13" ht="30" customHeight="1" x14ac:dyDescent="0.2">
      <c r="B36" s="40" t="s">
        <v>9</v>
      </c>
      <c r="C36" s="41">
        <f t="shared" si="1"/>
        <v>43946</v>
      </c>
      <c r="D36" s="42" t="str">
        <f>IF((OR(Arbeitszeittabelle345[[#This Row],[Tag]]="Samstag",Arbeitszeittabelle345[[#This Row],[Tag]]="Sonntag")),"",$D$9)</f>
        <v/>
      </c>
      <c r="E36" s="12"/>
      <c r="F36" s="12"/>
      <c r="G36" s="12"/>
      <c r="H36" s="12"/>
      <c r="I36" s="43">
        <f t="shared" si="0"/>
        <v>0</v>
      </c>
      <c r="J36" s="30"/>
      <c r="K36" s="39"/>
      <c r="L36" s="30"/>
      <c r="M36" s="32">
        <f>Arbeitszeittabelle345[[#This Row],[Arbeit Ist]]+Arbeitszeittabelle345[[#This Row],[Absenzen *]]+Arbeitszeittabelle345[[#This Row],[Ferien und Feiertage]]</f>
        <v>0</v>
      </c>
    </row>
    <row r="37" spans="2:13" ht="30" customHeight="1" x14ac:dyDescent="0.2">
      <c r="B37" s="40" t="s">
        <v>10</v>
      </c>
      <c r="C37" s="41">
        <f t="shared" si="1"/>
        <v>43947</v>
      </c>
      <c r="D37" s="42" t="str">
        <f>IF((OR(Arbeitszeittabelle345[[#This Row],[Tag]]="Samstag",Arbeitszeittabelle345[[#This Row],[Tag]]="Sonntag")),"",$D$9)</f>
        <v/>
      </c>
      <c r="E37" s="12"/>
      <c r="F37" s="12"/>
      <c r="G37" s="12"/>
      <c r="H37" s="12"/>
      <c r="I37" s="43">
        <f t="shared" si="0"/>
        <v>0</v>
      </c>
      <c r="J37" s="30"/>
      <c r="K37" s="39"/>
      <c r="L37" s="30"/>
      <c r="M37" s="32">
        <f>Arbeitszeittabelle345[[#This Row],[Arbeit Ist]]+Arbeitszeittabelle345[[#This Row],[Absenzen *]]+Arbeitszeittabelle345[[#This Row],[Ferien und Feiertage]]</f>
        <v>0</v>
      </c>
    </row>
    <row r="38" spans="2:13" ht="30" customHeight="1" x14ac:dyDescent="0.2">
      <c r="B38" s="40" t="s">
        <v>4</v>
      </c>
      <c r="C38" s="41">
        <f t="shared" si="1"/>
        <v>43948</v>
      </c>
      <c r="D38" s="42">
        <f>IF((OR(Arbeitszeittabelle345[[#This Row],[Tag]]="Samstag",Arbeitszeittabelle345[[#This Row],[Tag]]="Sonntag")),"",$D$9)</f>
        <v>0.2</v>
      </c>
      <c r="E38" s="12"/>
      <c r="F38" s="12"/>
      <c r="G38" s="12"/>
      <c r="H38" s="12"/>
      <c r="I38" s="43">
        <f t="shared" si="0"/>
        <v>0</v>
      </c>
      <c r="J38" s="30"/>
      <c r="K38" s="39"/>
      <c r="L38" s="30"/>
      <c r="M38" s="32">
        <f>Arbeitszeittabelle345[[#This Row],[Arbeit Ist]]+Arbeitszeittabelle345[[#This Row],[Absenzen *]]+Arbeitszeittabelle345[[#This Row],[Ferien und Feiertage]]</f>
        <v>0</v>
      </c>
    </row>
    <row r="39" spans="2:13" ht="30" customHeight="1" x14ac:dyDescent="0.2">
      <c r="B39" s="40" t="s">
        <v>5</v>
      </c>
      <c r="C39" s="41">
        <f t="shared" si="1"/>
        <v>43949</v>
      </c>
      <c r="D39" s="42">
        <f>IF((OR(Arbeitszeittabelle345[[#This Row],[Tag]]="Samstag",Arbeitszeittabelle345[[#This Row],[Tag]]="Sonntag")),"",$D$9)</f>
        <v>0.2</v>
      </c>
      <c r="E39" s="12"/>
      <c r="F39" s="12"/>
      <c r="G39" s="12"/>
      <c r="H39" s="12"/>
      <c r="I39" s="43">
        <f t="shared" si="0"/>
        <v>0</v>
      </c>
      <c r="J39" s="30"/>
      <c r="K39" s="39"/>
      <c r="L39" s="30"/>
      <c r="M39" s="32">
        <f>Arbeitszeittabelle345[[#This Row],[Arbeit Ist]]+Arbeitszeittabelle345[[#This Row],[Absenzen *]]+Arbeitszeittabelle345[[#This Row],[Ferien und Feiertage]]</f>
        <v>0</v>
      </c>
    </row>
    <row r="40" spans="2:13" ht="30" customHeight="1" x14ac:dyDescent="0.2">
      <c r="B40" s="40" t="s">
        <v>6</v>
      </c>
      <c r="C40" s="41">
        <f t="shared" si="1"/>
        <v>43950</v>
      </c>
      <c r="D40" s="42">
        <f>IF((OR(Arbeitszeittabelle345[[#This Row],[Tag]]="Samstag",Arbeitszeittabelle345[[#This Row],[Tag]]="Sonntag")),"",$D$9)</f>
        <v>0.2</v>
      </c>
      <c r="E40" s="12"/>
      <c r="F40" s="12"/>
      <c r="G40" s="12"/>
      <c r="H40" s="12"/>
      <c r="I40" s="43">
        <f t="shared" si="0"/>
        <v>0</v>
      </c>
      <c r="J40" s="30"/>
      <c r="K40" s="39"/>
      <c r="L40" s="30"/>
      <c r="M40" s="32">
        <f>Arbeitszeittabelle345[[#This Row],[Arbeit Ist]]+Arbeitszeittabelle345[[#This Row],[Absenzen *]]+Arbeitszeittabelle345[[#This Row],[Ferien und Feiertage]]</f>
        <v>0</v>
      </c>
    </row>
    <row r="41" spans="2:13" ht="30" customHeight="1" x14ac:dyDescent="0.2">
      <c r="B41" s="40" t="s">
        <v>7</v>
      </c>
      <c r="C41" s="41">
        <f t="shared" si="1"/>
        <v>43951</v>
      </c>
      <c r="D41" s="42">
        <f>IF((OR(Arbeitszeittabelle345[[#This Row],[Tag]]="Samstag",Arbeitszeittabelle345[[#This Row],[Tag]]="Sonntag")),"",$D$9)</f>
        <v>0.2</v>
      </c>
      <c r="E41" s="12"/>
      <c r="F41" s="12"/>
      <c r="G41" s="12"/>
      <c r="H41" s="12"/>
      <c r="I41" s="43">
        <f t="shared" si="0"/>
        <v>0</v>
      </c>
      <c r="J41" s="30"/>
      <c r="K41" s="39"/>
      <c r="L41" s="30"/>
      <c r="M41" s="32">
        <f>Arbeitszeittabelle345[[#This Row],[Arbeit Ist]]+Arbeitszeittabelle345[[#This Row],[Absenzen *]]+Arbeitszeittabelle345[[#This Row],[Ferien und Feiertage]]</f>
        <v>0</v>
      </c>
    </row>
    <row r="42" spans="2:13" ht="30" customHeight="1" x14ac:dyDescent="0.2">
      <c r="B42" s="1"/>
      <c r="C42" s="3"/>
      <c r="D42" s="10"/>
      <c r="E42" s="12"/>
      <c r="F42" s="12"/>
      <c r="G42" s="12"/>
      <c r="H42" s="12"/>
      <c r="I42" s="12"/>
      <c r="J42" s="13"/>
      <c r="K42" s="13"/>
      <c r="L42" s="13"/>
      <c r="M42" s="12"/>
    </row>
    <row r="43" spans="2:13" ht="30" customHeight="1" x14ac:dyDescent="0.2">
      <c r="B43" s="67" t="s">
        <v>46</v>
      </c>
      <c r="C43" s="68"/>
      <c r="D43" s="11">
        <f>SUM(D12:D41)*24</f>
        <v>105.60000000000002</v>
      </c>
      <c r="E43" s="11"/>
      <c r="F43" s="11"/>
      <c r="G43" s="11"/>
      <c r="H43" s="11"/>
      <c r="I43" s="11">
        <f>SUM(I12:I42)*24</f>
        <v>0</v>
      </c>
      <c r="J43" s="11">
        <f>SUM(J12:J41)*24</f>
        <v>0</v>
      </c>
      <c r="K43" s="11"/>
      <c r="L43" s="11">
        <f>SUM(L12:L41)*24</f>
        <v>0</v>
      </c>
      <c r="M43" s="11">
        <f>SUM(M12:M41)*24</f>
        <v>0</v>
      </c>
    </row>
    <row r="44" spans="2:13" ht="30" customHeight="1" x14ac:dyDescent="0.2">
      <c r="D44" s="44"/>
      <c r="E44" s="44"/>
      <c r="F44" s="44"/>
      <c r="G44" s="44"/>
      <c r="H44" s="44"/>
      <c r="I44" s="44"/>
      <c r="J44" s="44"/>
      <c r="K44" s="44"/>
      <c r="L44" s="44"/>
      <c r="M44" s="33" t="str">
        <f>IF((SUM(I43:L43)=M43),"","Achtung")</f>
        <v/>
      </c>
    </row>
    <row r="45" spans="2:13" ht="21" customHeight="1" x14ac:dyDescent="0.2">
      <c r="D45" t="s">
        <v>12</v>
      </c>
    </row>
    <row r="46" spans="2:13" ht="13.9" customHeight="1" x14ac:dyDescent="0.2">
      <c r="D46" s="59"/>
      <c r="E46" s="59"/>
      <c r="F46" s="59"/>
      <c r="G46" s="59"/>
      <c r="H46" s="59"/>
      <c r="I46" s="59"/>
      <c r="J46" s="59"/>
      <c r="K46" s="59"/>
      <c r="L46" s="59"/>
      <c r="M46" s="59"/>
    </row>
    <row r="47" spans="2:13" ht="13.9" customHeight="1" x14ac:dyDescent="0.2">
      <c r="D47" t="s">
        <v>13</v>
      </c>
    </row>
    <row r="48" spans="2:13" ht="13.9" customHeight="1" x14ac:dyDescent="0.2">
      <c r="B48" t="s">
        <v>31</v>
      </c>
    </row>
    <row r="49" spans="2:4" ht="13.9" customHeight="1" x14ac:dyDescent="0.2">
      <c r="B49" s="38" t="s">
        <v>51</v>
      </c>
      <c r="C49" t="s">
        <v>48</v>
      </c>
    </row>
    <row r="50" spans="2:4" ht="13.9" customHeight="1" x14ac:dyDescent="0.2">
      <c r="B50" s="38" t="s">
        <v>52</v>
      </c>
      <c r="C50" t="s">
        <v>49</v>
      </c>
    </row>
    <row r="51" spans="2:4" ht="13.9" customHeight="1" x14ac:dyDescent="0.2">
      <c r="B51" s="38" t="s">
        <v>53</v>
      </c>
      <c r="C51" t="s">
        <v>50</v>
      </c>
    </row>
    <row r="52" spans="2:4" ht="13.9" customHeight="1" x14ac:dyDescent="0.2">
      <c r="B52" s="38" t="s">
        <v>64</v>
      </c>
      <c r="C52" t="s">
        <v>65</v>
      </c>
    </row>
    <row r="53" spans="2:4" ht="13.9" customHeight="1" x14ac:dyDescent="0.2">
      <c r="B53" s="38" t="s">
        <v>66</v>
      </c>
      <c r="C53" t="s">
        <v>67</v>
      </c>
    </row>
    <row r="54" spans="2:4" ht="13.9" customHeight="1" x14ac:dyDescent="0.2">
      <c r="B54" s="38"/>
      <c r="C54" t="s">
        <v>72</v>
      </c>
    </row>
    <row r="55" spans="2:4" ht="13.9" customHeight="1" x14ac:dyDescent="0.2">
      <c r="B55" s="38" t="s">
        <v>56</v>
      </c>
      <c r="C55" t="s">
        <v>57</v>
      </c>
      <c r="D55" t="s">
        <v>68</v>
      </c>
    </row>
    <row r="56" spans="2:4" ht="14.25" x14ac:dyDescent="0.2"/>
  </sheetData>
  <mergeCells count="12">
    <mergeCell ref="D46:M46"/>
    <mergeCell ref="B1:D1"/>
    <mergeCell ref="C3:D3"/>
    <mergeCell ref="F3:G3"/>
    <mergeCell ref="C4:D4"/>
    <mergeCell ref="F4:G4"/>
    <mergeCell ref="C5:D5"/>
    <mergeCell ref="C6:D6"/>
    <mergeCell ref="F6:G6"/>
    <mergeCell ref="C7:D7"/>
    <mergeCell ref="F7:G7"/>
    <mergeCell ref="B43:C43"/>
  </mergeCells>
  <dataValidations count="33">
    <dataValidation type="list" allowBlank="1" showInputMessage="1" showErrorMessage="1" sqref="K12:K41" xr:uid="{00000000-0002-0000-0500-000000000000}">
      <formula1>$B$49:$B$55</formula1>
    </dataValidation>
    <dataValidation allowBlank="1" showInputMessage="1" showErrorMessage="1" prompt="Geben Sie die Abwesenheits-Stunden wegen Absenzen ein. Arztbesuch Angabe in Stunden und Minuten Bsp. 1:20, Krankheit/Unfall mit Soll Arbeitsstunden pro Tag" sqref="J11:J41" xr:uid="{00000000-0002-0000-0500-000001000000}"/>
    <dataValidation allowBlank="1" showInputMessage="1" showErrorMessage="1" prompt="Geben Sie die Ferien und Feiertage ein. Nur volle oder halbe Soll Arbeitsstunden erfassen. Format hh:mm Bsp. 4:00" sqref="L11:L41" xr:uid="{00000000-0002-0000-0500-000002000000}"/>
    <dataValidation allowBlank="1" showInputMessage="1" showErrorMessage="1" prompt="Geben Sie die Uhrzeit des Arbeitsbeginnes ein. Erfassung mit hh:mm Bsp. 10:00" sqref="E11:E41" xr:uid="{00000000-0002-0000-0500-000003000000}"/>
    <dataValidation allowBlank="1" showInputMessage="1" showErrorMessage="1" prompt="Geben Sie die Uhrzeit des Arbeitsendes ein. Erfassung mit hh:mm Bsp. 12:10" sqref="F11:F41" xr:uid="{00000000-0002-0000-0500-000004000000}"/>
    <dataValidation allowBlank="1" showInputMessage="1" showErrorMessage="1" prompt="Geben Sie die Uhrzeit des Arbeitsbeginnes ein. Erfassung mit hh:mm Bsp. 13:20" sqref="G11:G41" xr:uid="{00000000-0002-0000-0500-000005000000}"/>
    <dataValidation allowBlank="1" showInputMessage="1" showErrorMessage="1" prompt="Geben Sie die Uhrzeit des Arbeitsendes ein. Erfassung mit hh:mm Bsp. 15:10" sqref="H11:H41" xr:uid="{00000000-0002-0000-0500-000006000000}"/>
    <dataValidation allowBlank="1" showErrorMessage="1" sqref="C3:D7 H6:H7" xr:uid="{00000000-0002-0000-0500-000007000000}"/>
    <dataValidation allowBlank="1" showInputMessage="1" showErrorMessage="1" prompt="Wählen Sie den Grund der Absenz aus. Legende: A = Arztbesuch, U = Unfall, K = Krankheit, S = Sonstiges (Bitte in Zeile 54 kurz erläutern)" sqref="K11" xr:uid="{00000000-0002-0000-0500-000008000000}"/>
    <dataValidation allowBlank="1" showErrorMessage="1" prompt="Geben Sie in dieser Spalte unter dieser Überschrift die normalen Arbeitsstunden ein." sqref="D11" xr:uid="{00000000-0002-0000-0500-000009000000}"/>
    <dataValidation allowBlank="1" showInputMessage="1" showErrorMessage="1" prompt="Geben Sie die Telefonnummer des Mitarbeiters in der Zelle rechts ein." sqref="F6:G6" xr:uid="{00000000-0002-0000-0500-00000A000000}"/>
    <dataValidation allowBlank="1" showInputMessage="1" showErrorMessage="1" prompt="Geben Sie in dieser Zelle den Namen des Vorgesetzten ein." sqref="E7" xr:uid="{00000000-0002-0000-0500-00000B000000}"/>
    <dataValidation allowBlank="1" showInputMessage="1" showErrorMessage="1" prompt="Geben Sie in dieser Zelle den Namen des Mitarbeiters ein." sqref="E6" xr:uid="{00000000-0002-0000-0500-00000C000000}"/>
    <dataValidation allowBlank="1" showInputMessage="1" showErrorMessage="1" prompt="Geben Sie in dieser Zelle die Unterschrift des Vorgesetzten ein." sqref="D46:M46" xr:uid="{00000000-0002-0000-0500-00000D000000}"/>
    <dataValidation allowBlank="1" showInputMessage="1" showErrorMessage="1" prompt="Geben Sie in dieser Zelle die Unterschrift des Mitarbeiters ein." sqref="D44:M44" xr:uid="{00000000-0002-0000-0500-00000E000000}"/>
    <dataValidation allowBlank="1" showInputMessage="1" showErrorMessage="1" prompt="Die Gesamtstunden werden in den Zellen rechts automatisch berechnet." sqref="B43" xr:uid="{00000000-0002-0000-0500-00000F000000}"/>
    <dataValidation allowBlank="1" showInputMessage="1" showErrorMessage="1" prompt="Die Gesamtarbeitsstunden werden in dieser Spalte unter dieser Überschrift automatisch berechnet." sqref="M11" xr:uid="{00000000-0002-0000-0500-000010000000}"/>
    <dataValidation allowBlank="1" showErrorMessage="1" prompt="Geben Sie in dieser Spalte unter dieser Überschrift die Überstunden ein." sqref="I11" xr:uid="{00000000-0002-0000-0500-000011000000}"/>
    <dataValidation allowBlank="1" showInputMessage="1" showErrorMessage="1" prompt="Das Datum in dieser Spalte unter dieser Überschrift wird auf der Grundlage von Anfang und Ende des Zahlungszeitraums in den Zellen H3 und H4 automatisch aktualisiert." sqref="C11" xr:uid="{00000000-0002-0000-0500-000012000000}"/>
    <dataValidation allowBlank="1" showInputMessage="1" showErrorMessage="1" prompt="Geben Sie den Namen des Vorgesetzten in der Zelle rechts ein." sqref="B7" xr:uid="{00000000-0002-0000-0500-000013000000}"/>
    <dataValidation allowBlank="1" showInputMessage="1" showErrorMessage="1" prompt="Geben Sie in dieser Spalte unter dieser Überschrift den Tag ein." sqref="B11" xr:uid="{00000000-0002-0000-0500-000014000000}"/>
    <dataValidation allowBlank="1" showInputMessage="1" showErrorMessage="1" prompt="Geben Sie die E-Mail-Adresse des Mitarbeiters in der Zelle rechts ein." sqref="F7" xr:uid="{00000000-0002-0000-0500-000015000000}"/>
    <dataValidation allowBlank="1" showInputMessage="1" showErrorMessage="1" prompt="Geben Sie den Namen des Mitarbeiters in der Zelle rechts ein." sqref="B6" xr:uid="{00000000-0002-0000-0500-000016000000}"/>
    <dataValidation allowBlank="1" showInputMessage="1" showErrorMessage="1" prompt="Geben Sie das Ende des Abrechnungszeitraums in dieser Zelle ein." sqref="H4" xr:uid="{00000000-0002-0000-0500-000017000000}"/>
    <dataValidation allowBlank="1" showInputMessage="1" showErrorMessage="1" prompt="Geben Sie das Ende des Abrechnungszeitraums in der Zelle rechts ein." sqref="F4" xr:uid="{00000000-0002-0000-0500-000018000000}"/>
    <dataValidation allowBlank="1" showInputMessage="1" showErrorMessage="1" prompt="Geben Sie den Anfang des Abrechnungszeitraums in dieser Zelle ein." sqref="H3" xr:uid="{00000000-0002-0000-0500-000019000000}"/>
    <dataValidation allowBlank="1" showInputMessage="1" showErrorMessage="1" prompt="Geben Sie den Anfang des Abrechnungszeitraums in der Zelle rechts ein." sqref="F3" xr:uid="{00000000-0002-0000-0500-00001A000000}"/>
    <dataValidation allowBlank="1" showInputMessage="1" showErrorMessage="1" prompt="Geben Sie Postleitzahl und Stadt in der Zelle rechts ein." sqref="B5" xr:uid="{00000000-0002-0000-0500-00001B000000}"/>
    <dataValidation allowBlank="1" showInputMessage="1" showErrorMessage="1" prompt="Geben Sie in der Zelle rechts die Fortsetzung der Postanschrift ein." sqref="B4" xr:uid="{00000000-0002-0000-0500-00001C000000}"/>
    <dataValidation allowBlank="1" showInputMessage="1" showErrorMessage="1" prompt="Geben Sie in der Zelle rechts die Postanschrift ein." sqref="B3" xr:uid="{00000000-0002-0000-0500-00001D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500-00001E000000}"/>
    <dataValidation allowBlank="1" showInputMessage="1" showErrorMessage="1" prompt="Der Titel dieses Arbeitsblatts befindet sich in dieser Zelle." sqref="B1" xr:uid="{00000000-0002-0000-0500-00001F000000}"/>
    <dataValidation allowBlank="1" showErrorMessage="1" prompt="Erstellen Sie auf diesem Arbeitsblatt eine Arbeitszeittabelle für zwei Wochen. Die Summe der Stunden und die Summe des Gehalts werden automatisch berechnet." sqref="A1" xr:uid="{00000000-0002-0000-0500-000020000000}"/>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O57"/>
  <sheetViews>
    <sheetView showGridLines="0"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5" ht="42" customHeight="1" thickBot="1" x14ac:dyDescent="0.35">
      <c r="B1" s="60" t="s">
        <v>43</v>
      </c>
      <c r="C1" s="60"/>
      <c r="D1" s="60"/>
      <c r="E1" s="29" t="s">
        <v>75</v>
      </c>
      <c r="F1" s="29">
        <v>2020</v>
      </c>
      <c r="G1" s="29"/>
      <c r="H1" s="29"/>
      <c r="I1" s="29"/>
      <c r="J1" s="29"/>
      <c r="K1" s="29"/>
      <c r="L1" s="29"/>
      <c r="M1" s="29"/>
    </row>
    <row r="2" spans="2:15" ht="42" customHeight="1" thickTop="1" thickBot="1" x14ac:dyDescent="0.3">
      <c r="B2" s="2" t="str">
        <f>Stamm!B4</f>
        <v>Meister AG</v>
      </c>
      <c r="C2" s="2"/>
      <c r="D2" s="2"/>
      <c r="E2" s="2"/>
      <c r="F2" s="2"/>
      <c r="G2" s="2"/>
      <c r="H2" s="2"/>
      <c r="I2" s="2"/>
      <c r="J2" s="18"/>
      <c r="K2" s="18"/>
      <c r="L2" s="18"/>
      <c r="M2" s="18"/>
    </row>
    <row r="3" spans="2:15" ht="30" customHeight="1" thickTop="1" x14ac:dyDescent="0.2">
      <c r="B3" s="45" t="s">
        <v>1</v>
      </c>
      <c r="C3" s="61" t="str">
        <f>Stamm!B6</f>
        <v>Muster Hans</v>
      </c>
      <c r="D3" s="61"/>
      <c r="E3" s="7"/>
      <c r="F3" s="62" t="s">
        <v>14</v>
      </c>
      <c r="G3" s="62"/>
      <c r="H3" s="49">
        <v>43952</v>
      </c>
      <c r="J3" s="19" t="s">
        <v>25</v>
      </c>
      <c r="K3" s="34"/>
      <c r="L3" s="20">
        <f>D44</f>
        <v>100.80000000000003</v>
      </c>
      <c r="M3" s="21">
        <v>1</v>
      </c>
    </row>
    <row r="4" spans="2:15" ht="30" customHeight="1" x14ac:dyDescent="0.2">
      <c r="B4" s="45" t="s">
        <v>0</v>
      </c>
      <c r="C4" s="63" t="str">
        <f>Stamm!B8</f>
        <v>Boden 15</v>
      </c>
      <c r="D4" s="63"/>
      <c r="E4" s="7"/>
      <c r="F4" s="64" t="s">
        <v>15</v>
      </c>
      <c r="G4" s="64"/>
      <c r="H4" s="49">
        <v>43982</v>
      </c>
      <c r="J4" s="22" t="s">
        <v>26</v>
      </c>
      <c r="K4" s="35"/>
      <c r="L4" s="23">
        <f>I44</f>
        <v>0</v>
      </c>
      <c r="M4" s="24">
        <f>L4/L3</f>
        <v>0</v>
      </c>
    </row>
    <row r="5" spans="2:15" ht="30" customHeight="1" x14ac:dyDescent="0.2">
      <c r="B5" s="45" t="s">
        <v>19</v>
      </c>
      <c r="C5" s="63" t="str">
        <f>Stamm!B10</f>
        <v>8406 Winterthur</v>
      </c>
      <c r="D5" s="63"/>
      <c r="E5" s="7"/>
      <c r="J5" s="22" t="s">
        <v>27</v>
      </c>
      <c r="K5" s="35"/>
      <c r="L5" s="23">
        <f>(J44+L44)</f>
        <v>0</v>
      </c>
      <c r="M5" s="24">
        <f>L5/L3</f>
        <v>0</v>
      </c>
    </row>
    <row r="6" spans="2:15" ht="30" customHeight="1" x14ac:dyDescent="0.2">
      <c r="B6" s="45" t="s">
        <v>2</v>
      </c>
      <c r="C6" s="63" t="str">
        <f>Stamm!B12</f>
        <v>Meister Müller</v>
      </c>
      <c r="D6" s="63"/>
      <c r="E6" s="7"/>
      <c r="F6" s="64" t="s">
        <v>16</v>
      </c>
      <c r="G6" s="64"/>
      <c r="H6" s="47" t="str">
        <f>Stamm!B20</f>
        <v>079 222 22 22</v>
      </c>
      <c r="J6" s="51" t="s">
        <v>28</v>
      </c>
      <c r="K6" s="52"/>
      <c r="L6" s="53">
        <f>L3-L4-L5</f>
        <v>100.80000000000003</v>
      </c>
      <c r="M6" s="54">
        <f>L6/L3</f>
        <v>1</v>
      </c>
    </row>
    <row r="7" spans="2:15" ht="30" customHeight="1" thickBot="1" x14ac:dyDescent="0.25">
      <c r="B7" s="45" t="s">
        <v>42</v>
      </c>
      <c r="C7" s="65">
        <f>Stamm!B17</f>
        <v>0.6</v>
      </c>
      <c r="D7" s="66"/>
      <c r="E7" s="7"/>
      <c r="F7" s="64" t="s">
        <v>17</v>
      </c>
      <c r="G7" s="64"/>
      <c r="H7" s="48" t="str">
        <f>Stamm!B22</f>
        <v>hans.muser@mueller.ch</v>
      </c>
      <c r="J7" s="25" t="s">
        <v>29</v>
      </c>
      <c r="K7" s="36"/>
      <c r="L7" s="55">
        <f>IF(L6&lt;0,-L6,0)</f>
        <v>0</v>
      </c>
      <c r="M7" s="26"/>
    </row>
    <row r="8" spans="2:15" ht="15" customHeight="1" x14ac:dyDescent="0.2"/>
    <row r="9" spans="2:15" ht="15" customHeight="1" x14ac:dyDescent="0.2">
      <c r="B9" s="45" t="s">
        <v>55</v>
      </c>
      <c r="D9" s="43">
        <f>Stamm!B15*Stamm!B17/5</f>
        <v>0.2</v>
      </c>
      <c r="E9" s="14"/>
      <c r="F9" s="8"/>
      <c r="G9" s="8"/>
      <c r="H9" s="8"/>
    </row>
    <row r="10" spans="2:15" ht="15" customHeight="1" x14ac:dyDescent="0.2">
      <c r="D10" s="9"/>
    </row>
    <row r="11" spans="2:15"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5" ht="30" customHeight="1" x14ac:dyDescent="0.2">
      <c r="B12" s="40" t="s">
        <v>8</v>
      </c>
      <c r="C12" s="41">
        <f>IFERROR(IF(H3="","",H3),"")</f>
        <v>43952</v>
      </c>
      <c r="D12" s="42">
        <f>IF((OR(Arbeitszeittabelle3456[[#This Row],[Tag]]="Samstag",Arbeitszeittabelle3456[[#This Row],[Tag]]="Sonntag")),"",$D$9)</f>
        <v>0.2</v>
      </c>
      <c r="E12" s="12"/>
      <c r="F12" s="12"/>
      <c r="G12" s="12"/>
      <c r="H12" s="12"/>
      <c r="I12" s="43">
        <f t="shared" ref="I12:I42" si="0">(F12-E12+H12-G12)</f>
        <v>0</v>
      </c>
      <c r="J12" s="30"/>
      <c r="K12" s="39"/>
      <c r="L12" s="30"/>
      <c r="M12" s="32">
        <f>Arbeitszeittabelle3456[[#This Row],[Arbeit Ist]]+Arbeitszeittabelle3456[[#This Row],[Absenzen *]]+Arbeitszeittabelle3456[[#This Row],[Ferien und Feiertage]]</f>
        <v>0</v>
      </c>
      <c r="O12" t="s">
        <v>85</v>
      </c>
    </row>
    <row r="13" spans="2:15" ht="30" customHeight="1" x14ac:dyDescent="0.2">
      <c r="B13" s="40" t="s">
        <v>9</v>
      </c>
      <c r="C13" s="41">
        <f>IF($H$3="","",C12+1)</f>
        <v>43953</v>
      </c>
      <c r="D13" s="42" t="str">
        <f>IF((OR(Arbeitszeittabelle3456[[#This Row],[Tag]]="Samstag",Arbeitszeittabelle3456[[#This Row],[Tag]]="Sonntag")),"",$D$9)</f>
        <v/>
      </c>
      <c r="E13" s="12"/>
      <c r="F13" s="12"/>
      <c r="G13" s="12"/>
      <c r="H13" s="12"/>
      <c r="I13" s="43">
        <f t="shared" si="0"/>
        <v>0</v>
      </c>
      <c r="J13" s="30"/>
      <c r="K13" s="39"/>
      <c r="L13" s="30"/>
      <c r="M13" s="32">
        <f>Arbeitszeittabelle3456[[#This Row],[Arbeit Ist]]+Arbeitszeittabelle3456[[#This Row],[Absenzen *]]+Arbeitszeittabelle3456[[#This Row],[Ferien und Feiertage]]</f>
        <v>0</v>
      </c>
    </row>
    <row r="14" spans="2:15" ht="30" customHeight="1" x14ac:dyDescent="0.2">
      <c r="B14" s="40" t="s">
        <v>10</v>
      </c>
      <c r="C14" s="41">
        <f t="shared" ref="C14:C42" si="1">IF($H$3="","",C13+1)</f>
        <v>43954</v>
      </c>
      <c r="D14" s="42" t="str">
        <f>IF((OR(Arbeitszeittabelle3456[[#This Row],[Tag]]="Samstag",Arbeitszeittabelle3456[[#This Row],[Tag]]="Sonntag")),"",$D$9)</f>
        <v/>
      </c>
      <c r="E14" s="12"/>
      <c r="F14" s="12"/>
      <c r="G14" s="12"/>
      <c r="H14" s="12"/>
      <c r="I14" s="43">
        <f t="shared" si="0"/>
        <v>0</v>
      </c>
      <c r="J14" s="30"/>
      <c r="K14" s="39"/>
      <c r="L14" s="30"/>
      <c r="M14" s="32">
        <f>Arbeitszeittabelle3456[[#This Row],[Arbeit Ist]]+Arbeitszeittabelle3456[[#This Row],[Absenzen *]]+Arbeitszeittabelle3456[[#This Row],[Ferien und Feiertage]]</f>
        <v>0</v>
      </c>
    </row>
    <row r="15" spans="2:15" ht="30" customHeight="1" x14ac:dyDescent="0.2">
      <c r="B15" s="40" t="s">
        <v>4</v>
      </c>
      <c r="C15" s="41">
        <f t="shared" si="1"/>
        <v>43955</v>
      </c>
      <c r="D15" s="42">
        <f>IF((OR(Arbeitszeittabelle3456[[#This Row],[Tag]]="Samstag",Arbeitszeittabelle3456[[#This Row],[Tag]]="Sonntag")),"",$D$9)</f>
        <v>0.2</v>
      </c>
      <c r="E15" s="12"/>
      <c r="F15" s="12"/>
      <c r="G15" s="12"/>
      <c r="H15" s="12"/>
      <c r="I15" s="43">
        <f t="shared" si="0"/>
        <v>0</v>
      </c>
      <c r="J15" s="30"/>
      <c r="K15" s="39"/>
      <c r="L15" s="30"/>
      <c r="M15" s="32">
        <f>Arbeitszeittabelle3456[[#This Row],[Arbeit Ist]]+Arbeitszeittabelle3456[[#This Row],[Absenzen *]]+Arbeitszeittabelle3456[[#This Row],[Ferien und Feiertage]]</f>
        <v>0</v>
      </c>
    </row>
    <row r="16" spans="2:15" ht="30" customHeight="1" x14ac:dyDescent="0.2">
      <c r="B16" s="40" t="s">
        <v>5</v>
      </c>
      <c r="C16" s="41">
        <f t="shared" si="1"/>
        <v>43956</v>
      </c>
      <c r="D16" s="42">
        <f>IF((OR(Arbeitszeittabelle3456[[#This Row],[Tag]]="Samstag",Arbeitszeittabelle3456[[#This Row],[Tag]]="Sonntag")),"",$D$9)</f>
        <v>0.2</v>
      </c>
      <c r="E16" s="12"/>
      <c r="F16" s="12"/>
      <c r="G16" s="12"/>
      <c r="H16" s="12"/>
      <c r="I16" s="43">
        <f t="shared" si="0"/>
        <v>0</v>
      </c>
      <c r="J16" s="30"/>
      <c r="K16" s="39"/>
      <c r="L16" s="30"/>
      <c r="M16" s="32">
        <f>Arbeitszeittabelle3456[[#This Row],[Arbeit Ist]]+Arbeitszeittabelle3456[[#This Row],[Absenzen *]]+Arbeitszeittabelle3456[[#This Row],[Ferien und Feiertage]]</f>
        <v>0</v>
      </c>
    </row>
    <row r="17" spans="2:15" ht="30" customHeight="1" x14ac:dyDescent="0.2">
      <c r="B17" s="40" t="s">
        <v>6</v>
      </c>
      <c r="C17" s="41">
        <f t="shared" si="1"/>
        <v>43957</v>
      </c>
      <c r="D17" s="42">
        <f>IF((OR(Arbeitszeittabelle3456[[#This Row],[Tag]]="Samstag",Arbeitszeittabelle3456[[#This Row],[Tag]]="Sonntag")),"",$D$9)</f>
        <v>0.2</v>
      </c>
      <c r="E17" s="12"/>
      <c r="F17" s="12"/>
      <c r="G17" s="12"/>
      <c r="H17" s="12"/>
      <c r="I17" s="43">
        <f t="shared" si="0"/>
        <v>0</v>
      </c>
      <c r="J17" s="30"/>
      <c r="K17" s="39"/>
      <c r="L17" s="30"/>
      <c r="M17" s="32">
        <f>Arbeitszeittabelle3456[[#This Row],[Arbeit Ist]]+Arbeitszeittabelle3456[[#This Row],[Absenzen *]]+Arbeitszeittabelle3456[[#This Row],[Ferien und Feiertage]]</f>
        <v>0</v>
      </c>
    </row>
    <row r="18" spans="2:15" ht="30" customHeight="1" x14ac:dyDescent="0.2">
      <c r="B18" s="40" t="s">
        <v>7</v>
      </c>
      <c r="C18" s="41">
        <f t="shared" si="1"/>
        <v>43958</v>
      </c>
      <c r="D18" s="42">
        <f>IF((OR(Arbeitszeittabelle3456[[#This Row],[Tag]]="Samstag",Arbeitszeittabelle3456[[#This Row],[Tag]]="Sonntag")),"",$D$9)</f>
        <v>0.2</v>
      </c>
      <c r="E18" s="12"/>
      <c r="F18" s="12"/>
      <c r="G18" s="12"/>
      <c r="H18" s="12"/>
      <c r="I18" s="43">
        <f t="shared" si="0"/>
        <v>0</v>
      </c>
      <c r="J18" s="30"/>
      <c r="K18" s="39"/>
      <c r="L18" s="30"/>
      <c r="M18" s="32">
        <f>Arbeitszeittabelle3456[[#This Row],[Arbeit Ist]]+Arbeitszeittabelle3456[[#This Row],[Absenzen *]]+Arbeitszeittabelle3456[[#This Row],[Ferien und Feiertage]]</f>
        <v>0</v>
      </c>
    </row>
    <row r="19" spans="2:15" ht="30" customHeight="1" x14ac:dyDescent="0.2">
      <c r="B19" s="40" t="s">
        <v>8</v>
      </c>
      <c r="C19" s="41">
        <f t="shared" si="1"/>
        <v>43959</v>
      </c>
      <c r="D19" s="42">
        <f>IF((OR(Arbeitszeittabelle3456[[#This Row],[Tag]]="Samstag",Arbeitszeittabelle3456[[#This Row],[Tag]]="Sonntag")),"",$D$9)</f>
        <v>0.2</v>
      </c>
      <c r="E19" s="12"/>
      <c r="F19" s="12"/>
      <c r="G19" s="12"/>
      <c r="H19" s="12"/>
      <c r="I19" s="43">
        <f t="shared" si="0"/>
        <v>0</v>
      </c>
      <c r="J19" s="30"/>
      <c r="K19" s="39"/>
      <c r="L19" s="30"/>
      <c r="M19" s="32">
        <f>Arbeitszeittabelle3456[[#This Row],[Arbeit Ist]]+Arbeitszeittabelle3456[[#This Row],[Absenzen *]]+Arbeitszeittabelle3456[[#This Row],[Ferien und Feiertage]]</f>
        <v>0</v>
      </c>
    </row>
    <row r="20" spans="2:15" ht="30" customHeight="1" x14ac:dyDescent="0.2">
      <c r="B20" s="40" t="s">
        <v>9</v>
      </c>
      <c r="C20" s="41">
        <f t="shared" si="1"/>
        <v>43960</v>
      </c>
      <c r="D20" s="42" t="str">
        <f>IF((OR(Arbeitszeittabelle3456[[#This Row],[Tag]]="Samstag",Arbeitszeittabelle3456[[#This Row],[Tag]]="Sonntag")),"",$D$9)</f>
        <v/>
      </c>
      <c r="E20" s="12"/>
      <c r="F20" s="12"/>
      <c r="G20" s="12"/>
      <c r="H20" s="12"/>
      <c r="I20" s="43">
        <f t="shared" si="0"/>
        <v>0</v>
      </c>
      <c r="J20" s="30"/>
      <c r="K20" s="39"/>
      <c r="L20" s="30"/>
      <c r="M20" s="32">
        <f>Arbeitszeittabelle3456[[#This Row],[Arbeit Ist]]+Arbeitszeittabelle3456[[#This Row],[Absenzen *]]+Arbeitszeittabelle3456[[#This Row],[Ferien und Feiertage]]</f>
        <v>0</v>
      </c>
    </row>
    <row r="21" spans="2:15" ht="30" customHeight="1" x14ac:dyDescent="0.2">
      <c r="B21" s="40" t="s">
        <v>10</v>
      </c>
      <c r="C21" s="41">
        <f t="shared" si="1"/>
        <v>43961</v>
      </c>
      <c r="D21" s="42" t="str">
        <f>IF((OR(Arbeitszeittabelle3456[[#This Row],[Tag]]="Samstag",Arbeitszeittabelle3456[[#This Row],[Tag]]="Sonntag")),"",$D$9)</f>
        <v/>
      </c>
      <c r="E21" s="12"/>
      <c r="F21" s="12"/>
      <c r="G21" s="12"/>
      <c r="H21" s="12"/>
      <c r="I21" s="43">
        <f t="shared" si="0"/>
        <v>0</v>
      </c>
      <c r="J21" s="30"/>
      <c r="K21" s="39"/>
      <c r="L21" s="30"/>
      <c r="M21" s="32">
        <f>Arbeitszeittabelle3456[[#This Row],[Arbeit Ist]]+Arbeitszeittabelle3456[[#This Row],[Absenzen *]]+Arbeitszeittabelle3456[[#This Row],[Ferien und Feiertage]]</f>
        <v>0</v>
      </c>
    </row>
    <row r="22" spans="2:15" ht="30" customHeight="1" x14ac:dyDescent="0.2">
      <c r="B22" s="40" t="s">
        <v>4</v>
      </c>
      <c r="C22" s="41">
        <f t="shared" si="1"/>
        <v>43962</v>
      </c>
      <c r="D22" s="42">
        <f>IF((OR(Arbeitszeittabelle3456[[#This Row],[Tag]]="Samstag",Arbeitszeittabelle3456[[#This Row],[Tag]]="Sonntag")),"",$D$9)</f>
        <v>0.2</v>
      </c>
      <c r="E22" s="12"/>
      <c r="F22" s="12"/>
      <c r="G22" s="12"/>
      <c r="H22" s="12"/>
      <c r="I22" s="43">
        <f t="shared" si="0"/>
        <v>0</v>
      </c>
      <c r="J22" s="30"/>
      <c r="K22" s="39"/>
      <c r="L22" s="30"/>
      <c r="M22" s="32">
        <f>Arbeitszeittabelle3456[[#This Row],[Arbeit Ist]]+Arbeitszeittabelle3456[[#This Row],[Absenzen *]]+Arbeitszeittabelle3456[[#This Row],[Ferien und Feiertage]]</f>
        <v>0</v>
      </c>
    </row>
    <row r="23" spans="2:15" ht="30" customHeight="1" x14ac:dyDescent="0.2">
      <c r="B23" s="40" t="s">
        <v>5</v>
      </c>
      <c r="C23" s="41">
        <f t="shared" si="1"/>
        <v>43963</v>
      </c>
      <c r="D23" s="42">
        <f>IF((OR(Arbeitszeittabelle3456[[#This Row],[Tag]]="Samstag",Arbeitszeittabelle3456[[#This Row],[Tag]]="Sonntag")),"",$D$9)</f>
        <v>0.2</v>
      </c>
      <c r="E23" s="12"/>
      <c r="F23" s="12"/>
      <c r="G23" s="12"/>
      <c r="H23" s="12"/>
      <c r="I23" s="43">
        <f t="shared" si="0"/>
        <v>0</v>
      </c>
      <c r="J23" s="30"/>
      <c r="K23" s="39"/>
      <c r="L23" s="30"/>
      <c r="M23" s="32">
        <f>Arbeitszeittabelle3456[[#This Row],[Arbeit Ist]]+Arbeitszeittabelle3456[[#This Row],[Absenzen *]]+Arbeitszeittabelle3456[[#This Row],[Ferien und Feiertage]]</f>
        <v>0</v>
      </c>
    </row>
    <row r="24" spans="2:15" ht="30" customHeight="1" x14ac:dyDescent="0.2">
      <c r="B24" s="40" t="s">
        <v>6</v>
      </c>
      <c r="C24" s="41">
        <f t="shared" si="1"/>
        <v>43964</v>
      </c>
      <c r="D24" s="42">
        <f>IF((OR(Arbeitszeittabelle3456[[#This Row],[Tag]]="Samstag",Arbeitszeittabelle3456[[#This Row],[Tag]]="Sonntag")),"",$D$9)</f>
        <v>0.2</v>
      </c>
      <c r="E24" s="12"/>
      <c r="F24" s="12"/>
      <c r="G24" s="12"/>
      <c r="H24" s="12"/>
      <c r="I24" s="43">
        <f t="shared" si="0"/>
        <v>0</v>
      </c>
      <c r="J24" s="30"/>
      <c r="K24" s="39"/>
      <c r="L24" s="30"/>
      <c r="M24" s="32">
        <f>Arbeitszeittabelle3456[[#This Row],[Arbeit Ist]]+Arbeitszeittabelle3456[[#This Row],[Absenzen *]]+Arbeitszeittabelle3456[[#This Row],[Ferien und Feiertage]]</f>
        <v>0</v>
      </c>
    </row>
    <row r="25" spans="2:15" ht="30" customHeight="1" x14ac:dyDescent="0.2">
      <c r="B25" s="40" t="s">
        <v>7</v>
      </c>
      <c r="C25" s="41">
        <f t="shared" si="1"/>
        <v>43965</v>
      </c>
      <c r="D25" s="42">
        <f>IF((OR(Arbeitszeittabelle3456[[#This Row],[Tag]]="Samstag",Arbeitszeittabelle3456[[#This Row],[Tag]]="Sonntag")),"",$D$9)</f>
        <v>0.2</v>
      </c>
      <c r="E25" s="12"/>
      <c r="F25" s="12"/>
      <c r="G25" s="12"/>
      <c r="H25" s="12"/>
      <c r="I25" s="43">
        <f t="shared" si="0"/>
        <v>0</v>
      </c>
      <c r="J25" s="30"/>
      <c r="K25" s="39"/>
      <c r="L25" s="30"/>
      <c r="M25" s="32">
        <f>Arbeitszeittabelle3456[[#This Row],[Arbeit Ist]]+Arbeitszeittabelle3456[[#This Row],[Absenzen *]]+Arbeitszeittabelle3456[[#This Row],[Ferien und Feiertage]]</f>
        <v>0</v>
      </c>
    </row>
    <row r="26" spans="2:15" ht="30" customHeight="1" x14ac:dyDescent="0.2">
      <c r="B26" s="40" t="s">
        <v>8</v>
      </c>
      <c r="C26" s="41">
        <f t="shared" si="1"/>
        <v>43966</v>
      </c>
      <c r="D26" s="42">
        <f>IF((OR(Arbeitszeittabelle3456[[#This Row],[Tag]]="Samstag",Arbeitszeittabelle3456[[#This Row],[Tag]]="Sonntag")),"",$D$9)</f>
        <v>0.2</v>
      </c>
      <c r="E26" s="12"/>
      <c r="F26" s="12"/>
      <c r="G26" s="12"/>
      <c r="H26" s="12"/>
      <c r="I26" s="43">
        <f t="shared" si="0"/>
        <v>0</v>
      </c>
      <c r="J26" s="30"/>
      <c r="K26" s="39"/>
      <c r="L26" s="30"/>
      <c r="M26" s="32">
        <f>Arbeitszeittabelle3456[[#This Row],[Arbeit Ist]]+Arbeitszeittabelle3456[[#This Row],[Absenzen *]]+Arbeitszeittabelle3456[[#This Row],[Ferien und Feiertage]]</f>
        <v>0</v>
      </c>
    </row>
    <row r="27" spans="2:15" ht="30" customHeight="1" x14ac:dyDescent="0.2">
      <c r="B27" s="40" t="s">
        <v>9</v>
      </c>
      <c r="C27" s="41">
        <f t="shared" si="1"/>
        <v>43967</v>
      </c>
      <c r="D27" s="42" t="str">
        <f>IF((OR(Arbeitszeittabelle3456[[#This Row],[Tag]]="Samstag",Arbeitszeittabelle3456[[#This Row],[Tag]]="Sonntag")),"",$D$9)</f>
        <v/>
      </c>
      <c r="E27" s="12"/>
      <c r="F27" s="12"/>
      <c r="G27" s="12"/>
      <c r="H27" s="12"/>
      <c r="I27" s="43">
        <f t="shared" si="0"/>
        <v>0</v>
      </c>
      <c r="J27" s="30"/>
      <c r="K27" s="39"/>
      <c r="L27" s="30"/>
      <c r="M27" s="32">
        <f>Arbeitszeittabelle3456[[#This Row],[Arbeit Ist]]+Arbeitszeittabelle3456[[#This Row],[Absenzen *]]+Arbeitszeittabelle3456[[#This Row],[Ferien und Feiertage]]</f>
        <v>0</v>
      </c>
    </row>
    <row r="28" spans="2:15" ht="30" customHeight="1" x14ac:dyDescent="0.2">
      <c r="B28" s="40" t="s">
        <v>10</v>
      </c>
      <c r="C28" s="41">
        <f t="shared" si="1"/>
        <v>43968</v>
      </c>
      <c r="D28" s="42" t="str">
        <f>IF((OR(Arbeitszeittabelle3456[[#This Row],[Tag]]="Samstag",Arbeitszeittabelle3456[[#This Row],[Tag]]="Sonntag")),"",$D$9)</f>
        <v/>
      </c>
      <c r="E28" s="12"/>
      <c r="F28" s="12"/>
      <c r="G28" s="12"/>
      <c r="H28" s="12"/>
      <c r="I28" s="43">
        <f t="shared" si="0"/>
        <v>0</v>
      </c>
      <c r="J28" s="30"/>
      <c r="K28" s="39"/>
      <c r="L28" s="30"/>
      <c r="M28" s="32">
        <f>Arbeitszeittabelle3456[[#This Row],[Arbeit Ist]]+Arbeitszeittabelle3456[[#This Row],[Absenzen *]]+Arbeitszeittabelle3456[[#This Row],[Ferien und Feiertage]]</f>
        <v>0</v>
      </c>
    </row>
    <row r="29" spans="2:15" ht="30" customHeight="1" x14ac:dyDescent="0.2">
      <c r="B29" s="40" t="s">
        <v>4</v>
      </c>
      <c r="C29" s="41">
        <f t="shared" si="1"/>
        <v>43969</v>
      </c>
      <c r="D29" s="42">
        <f>IF((OR(Arbeitszeittabelle3456[[#This Row],[Tag]]="Samstag",Arbeitszeittabelle3456[[#This Row],[Tag]]="Sonntag")),"",$D$9)</f>
        <v>0.2</v>
      </c>
      <c r="E29" s="12"/>
      <c r="F29" s="12"/>
      <c r="G29" s="12"/>
      <c r="H29" s="12"/>
      <c r="I29" s="43">
        <f t="shared" si="0"/>
        <v>0</v>
      </c>
      <c r="J29" s="30"/>
      <c r="K29" s="39"/>
      <c r="L29" s="30"/>
      <c r="M29" s="32">
        <f>Arbeitszeittabelle3456[[#This Row],[Arbeit Ist]]+Arbeitszeittabelle3456[[#This Row],[Absenzen *]]+Arbeitszeittabelle3456[[#This Row],[Ferien und Feiertage]]</f>
        <v>0</v>
      </c>
    </row>
    <row r="30" spans="2:15" ht="30" customHeight="1" x14ac:dyDescent="0.2">
      <c r="B30" s="40" t="s">
        <v>5</v>
      </c>
      <c r="C30" s="41">
        <f t="shared" si="1"/>
        <v>43970</v>
      </c>
      <c r="D30" s="42">
        <f>IF((OR(Arbeitszeittabelle3456[[#This Row],[Tag]]="Samstag",Arbeitszeittabelle3456[[#This Row],[Tag]]="Sonntag")),"",$D$9)</f>
        <v>0.2</v>
      </c>
      <c r="E30" s="12"/>
      <c r="F30" s="12"/>
      <c r="G30" s="12"/>
      <c r="H30" s="12"/>
      <c r="I30" s="43">
        <f t="shared" si="0"/>
        <v>0</v>
      </c>
      <c r="J30" s="30"/>
      <c r="K30" s="39"/>
      <c r="L30" s="30"/>
      <c r="M30" s="32">
        <f>Arbeitszeittabelle3456[[#This Row],[Arbeit Ist]]+Arbeitszeittabelle3456[[#This Row],[Absenzen *]]+Arbeitszeittabelle3456[[#This Row],[Ferien und Feiertage]]</f>
        <v>0</v>
      </c>
    </row>
    <row r="31" spans="2:15" ht="30" customHeight="1" x14ac:dyDescent="0.2">
      <c r="B31" s="40" t="s">
        <v>6</v>
      </c>
      <c r="C31" s="41">
        <f t="shared" si="1"/>
        <v>43971</v>
      </c>
      <c r="D31" s="42">
        <f>IF((OR(Arbeitszeittabelle3456[[#This Row],[Tag]]="Samstag",Arbeitszeittabelle3456[[#This Row],[Tag]]="Sonntag")),"",$D$9)</f>
        <v>0.2</v>
      </c>
      <c r="E31" s="12"/>
      <c r="F31" s="12"/>
      <c r="G31" s="12"/>
      <c r="H31" s="12"/>
      <c r="I31" s="43">
        <f t="shared" si="0"/>
        <v>0</v>
      </c>
      <c r="J31" s="30"/>
      <c r="K31" s="39"/>
      <c r="L31" s="30"/>
      <c r="M31" s="32">
        <f>Arbeitszeittabelle3456[[#This Row],[Arbeit Ist]]+Arbeitszeittabelle3456[[#This Row],[Absenzen *]]+Arbeitszeittabelle3456[[#This Row],[Ferien und Feiertage]]</f>
        <v>0</v>
      </c>
    </row>
    <row r="32" spans="2:15" ht="30" customHeight="1" x14ac:dyDescent="0.2">
      <c r="B32" s="40" t="s">
        <v>7</v>
      </c>
      <c r="C32" s="41">
        <f t="shared" si="1"/>
        <v>43972</v>
      </c>
      <c r="D32" s="42">
        <f>IF((OR(Arbeitszeittabelle3456[[#This Row],[Tag]]="Samstag",Arbeitszeittabelle3456[[#This Row],[Tag]]="Sonntag")),"",$D$9)</f>
        <v>0.2</v>
      </c>
      <c r="E32" s="12"/>
      <c r="F32" s="12"/>
      <c r="G32" s="12"/>
      <c r="H32" s="12"/>
      <c r="I32" s="43">
        <f t="shared" si="0"/>
        <v>0</v>
      </c>
      <c r="J32" s="30"/>
      <c r="K32" s="39"/>
      <c r="L32" s="30"/>
      <c r="M32" s="32">
        <f>Arbeitszeittabelle3456[[#This Row],[Arbeit Ist]]+Arbeitszeittabelle3456[[#This Row],[Absenzen *]]+Arbeitszeittabelle3456[[#This Row],[Ferien und Feiertage]]</f>
        <v>0</v>
      </c>
      <c r="O32" t="s">
        <v>86</v>
      </c>
    </row>
    <row r="33" spans="2:13" ht="30" customHeight="1" x14ac:dyDescent="0.2">
      <c r="B33" s="40" t="s">
        <v>8</v>
      </c>
      <c r="C33" s="41">
        <f t="shared" si="1"/>
        <v>43973</v>
      </c>
      <c r="D33" s="42">
        <f>IF((OR(Arbeitszeittabelle3456[[#This Row],[Tag]]="Samstag",Arbeitszeittabelle3456[[#This Row],[Tag]]="Sonntag")),"",$D$9)</f>
        <v>0.2</v>
      </c>
      <c r="E33" s="12"/>
      <c r="F33" s="12"/>
      <c r="G33" s="12"/>
      <c r="H33" s="12"/>
      <c r="I33" s="43">
        <f t="shared" si="0"/>
        <v>0</v>
      </c>
      <c r="J33" s="30"/>
      <c r="K33" s="39"/>
      <c r="L33" s="30"/>
      <c r="M33" s="32">
        <f>Arbeitszeittabelle3456[[#This Row],[Arbeit Ist]]+Arbeitszeittabelle3456[[#This Row],[Absenzen *]]+Arbeitszeittabelle3456[[#This Row],[Ferien und Feiertage]]</f>
        <v>0</v>
      </c>
    </row>
    <row r="34" spans="2:13" ht="30" customHeight="1" x14ac:dyDescent="0.2">
      <c r="B34" s="40" t="s">
        <v>9</v>
      </c>
      <c r="C34" s="41">
        <f t="shared" si="1"/>
        <v>43974</v>
      </c>
      <c r="D34" s="42" t="str">
        <f>IF((OR(Arbeitszeittabelle3456[[#This Row],[Tag]]="Samstag",Arbeitszeittabelle3456[[#This Row],[Tag]]="Sonntag")),"",$D$9)</f>
        <v/>
      </c>
      <c r="E34" s="12"/>
      <c r="F34" s="12"/>
      <c r="G34" s="12"/>
      <c r="H34" s="12"/>
      <c r="I34" s="43">
        <f t="shared" si="0"/>
        <v>0</v>
      </c>
      <c r="J34" s="30"/>
      <c r="K34" s="39"/>
      <c r="L34" s="30"/>
      <c r="M34" s="32">
        <f>Arbeitszeittabelle3456[[#This Row],[Arbeit Ist]]+Arbeitszeittabelle3456[[#This Row],[Absenzen *]]+Arbeitszeittabelle3456[[#This Row],[Ferien und Feiertage]]</f>
        <v>0</v>
      </c>
    </row>
    <row r="35" spans="2:13" ht="30" customHeight="1" x14ac:dyDescent="0.2">
      <c r="B35" s="40" t="s">
        <v>10</v>
      </c>
      <c r="C35" s="41">
        <f t="shared" si="1"/>
        <v>43975</v>
      </c>
      <c r="D35" s="42" t="str">
        <f>IF((OR(Arbeitszeittabelle3456[[#This Row],[Tag]]="Samstag",Arbeitszeittabelle3456[[#This Row],[Tag]]="Sonntag")),"",$D$9)</f>
        <v/>
      </c>
      <c r="E35" s="12"/>
      <c r="F35" s="12"/>
      <c r="G35" s="12"/>
      <c r="H35" s="12"/>
      <c r="I35" s="43">
        <f t="shared" si="0"/>
        <v>0</v>
      </c>
      <c r="J35" s="30"/>
      <c r="K35" s="39"/>
      <c r="L35" s="30"/>
      <c r="M35" s="32">
        <f>Arbeitszeittabelle3456[[#This Row],[Arbeit Ist]]+Arbeitszeittabelle3456[[#This Row],[Absenzen *]]+Arbeitszeittabelle3456[[#This Row],[Ferien und Feiertage]]</f>
        <v>0</v>
      </c>
    </row>
    <row r="36" spans="2:13" ht="30" customHeight="1" x14ac:dyDescent="0.2">
      <c r="B36" s="40" t="s">
        <v>4</v>
      </c>
      <c r="C36" s="41">
        <f t="shared" si="1"/>
        <v>43976</v>
      </c>
      <c r="D36" s="42">
        <f>IF((OR(Arbeitszeittabelle3456[[#This Row],[Tag]]="Samstag",Arbeitszeittabelle3456[[#This Row],[Tag]]="Sonntag")),"",$D$9)</f>
        <v>0.2</v>
      </c>
      <c r="E36" s="12"/>
      <c r="F36" s="12"/>
      <c r="G36" s="12"/>
      <c r="H36" s="12"/>
      <c r="I36" s="43">
        <f t="shared" si="0"/>
        <v>0</v>
      </c>
      <c r="J36" s="30"/>
      <c r="K36" s="39"/>
      <c r="L36" s="30"/>
      <c r="M36" s="32">
        <f>Arbeitszeittabelle3456[[#This Row],[Arbeit Ist]]+Arbeitszeittabelle3456[[#This Row],[Absenzen *]]+Arbeitszeittabelle3456[[#This Row],[Ferien und Feiertage]]</f>
        <v>0</v>
      </c>
    </row>
    <row r="37" spans="2:13" ht="30" customHeight="1" x14ac:dyDescent="0.2">
      <c r="B37" s="40" t="s">
        <v>5</v>
      </c>
      <c r="C37" s="41">
        <f t="shared" si="1"/>
        <v>43977</v>
      </c>
      <c r="D37" s="42">
        <f>IF((OR(Arbeitszeittabelle3456[[#This Row],[Tag]]="Samstag",Arbeitszeittabelle3456[[#This Row],[Tag]]="Sonntag")),"",$D$9)</f>
        <v>0.2</v>
      </c>
      <c r="E37" s="12"/>
      <c r="F37" s="12"/>
      <c r="G37" s="12"/>
      <c r="H37" s="12"/>
      <c r="I37" s="43">
        <f t="shared" si="0"/>
        <v>0</v>
      </c>
      <c r="J37" s="30"/>
      <c r="K37" s="39"/>
      <c r="L37" s="30"/>
      <c r="M37" s="32">
        <f>Arbeitszeittabelle3456[[#This Row],[Arbeit Ist]]+Arbeitszeittabelle3456[[#This Row],[Absenzen *]]+Arbeitszeittabelle3456[[#This Row],[Ferien und Feiertage]]</f>
        <v>0</v>
      </c>
    </row>
    <row r="38" spans="2:13" ht="30" customHeight="1" x14ac:dyDescent="0.2">
      <c r="B38" s="40" t="s">
        <v>6</v>
      </c>
      <c r="C38" s="41">
        <f t="shared" si="1"/>
        <v>43978</v>
      </c>
      <c r="D38" s="42">
        <f>IF((OR(Arbeitszeittabelle3456[[#This Row],[Tag]]="Samstag",Arbeitszeittabelle3456[[#This Row],[Tag]]="Sonntag")),"",$D$9)</f>
        <v>0.2</v>
      </c>
      <c r="E38" s="12"/>
      <c r="F38" s="12"/>
      <c r="G38" s="12"/>
      <c r="H38" s="12"/>
      <c r="I38" s="43">
        <f t="shared" si="0"/>
        <v>0</v>
      </c>
      <c r="J38" s="30"/>
      <c r="K38" s="39"/>
      <c r="L38" s="30"/>
      <c r="M38" s="32">
        <f>Arbeitszeittabelle3456[[#This Row],[Arbeit Ist]]+Arbeitszeittabelle3456[[#This Row],[Absenzen *]]+Arbeitszeittabelle3456[[#This Row],[Ferien und Feiertage]]</f>
        <v>0</v>
      </c>
    </row>
    <row r="39" spans="2:13" ht="30" customHeight="1" x14ac:dyDescent="0.2">
      <c r="B39" s="40" t="s">
        <v>7</v>
      </c>
      <c r="C39" s="41">
        <f t="shared" si="1"/>
        <v>43979</v>
      </c>
      <c r="D39" s="42">
        <f>IF((OR(Arbeitszeittabelle3456[[#This Row],[Tag]]="Samstag",Arbeitszeittabelle3456[[#This Row],[Tag]]="Sonntag")),"",$D$9)</f>
        <v>0.2</v>
      </c>
      <c r="E39" s="12"/>
      <c r="F39" s="12"/>
      <c r="G39" s="12"/>
      <c r="H39" s="12"/>
      <c r="I39" s="43">
        <f t="shared" si="0"/>
        <v>0</v>
      </c>
      <c r="J39" s="30"/>
      <c r="K39" s="39"/>
      <c r="L39" s="30"/>
      <c r="M39" s="32">
        <f>Arbeitszeittabelle3456[[#This Row],[Arbeit Ist]]+Arbeitszeittabelle3456[[#This Row],[Absenzen *]]+Arbeitszeittabelle3456[[#This Row],[Ferien und Feiertage]]</f>
        <v>0</v>
      </c>
    </row>
    <row r="40" spans="2:13" ht="30" customHeight="1" x14ac:dyDescent="0.2">
      <c r="B40" s="40" t="s">
        <v>8</v>
      </c>
      <c r="C40" s="41">
        <f t="shared" si="1"/>
        <v>43980</v>
      </c>
      <c r="D40" s="42">
        <f>IF((OR(Arbeitszeittabelle3456[[#This Row],[Tag]]="Samstag",Arbeitszeittabelle3456[[#This Row],[Tag]]="Sonntag")),"",$D$9)</f>
        <v>0.2</v>
      </c>
      <c r="E40" s="12"/>
      <c r="F40" s="12"/>
      <c r="G40" s="12"/>
      <c r="H40" s="12"/>
      <c r="I40" s="43">
        <f t="shared" si="0"/>
        <v>0</v>
      </c>
      <c r="J40" s="30"/>
      <c r="K40" s="39"/>
      <c r="L40" s="30"/>
      <c r="M40" s="32">
        <f>Arbeitszeittabelle3456[[#This Row],[Arbeit Ist]]+Arbeitszeittabelle3456[[#This Row],[Absenzen *]]+Arbeitszeittabelle3456[[#This Row],[Ferien und Feiertage]]</f>
        <v>0</v>
      </c>
    </row>
    <row r="41" spans="2:13" ht="30" customHeight="1" x14ac:dyDescent="0.2">
      <c r="B41" s="40" t="s">
        <v>9</v>
      </c>
      <c r="C41" s="41">
        <f t="shared" si="1"/>
        <v>43981</v>
      </c>
      <c r="D41" s="42" t="str">
        <f>IF((OR(Arbeitszeittabelle3456[[#This Row],[Tag]]="Samstag",Arbeitszeittabelle3456[[#This Row],[Tag]]="Sonntag")),"",$D$9)</f>
        <v/>
      </c>
      <c r="E41" s="12"/>
      <c r="F41" s="12"/>
      <c r="G41" s="12"/>
      <c r="H41" s="12"/>
      <c r="I41" s="43">
        <f t="shared" si="0"/>
        <v>0</v>
      </c>
      <c r="J41" s="30"/>
      <c r="K41" s="39"/>
      <c r="L41" s="30"/>
      <c r="M41" s="32">
        <f>Arbeitszeittabelle3456[[#This Row],[Arbeit Ist]]+Arbeitszeittabelle3456[[#This Row],[Absenzen *]]+Arbeitszeittabelle3456[[#This Row],[Ferien und Feiertage]]</f>
        <v>0</v>
      </c>
    </row>
    <row r="42" spans="2:13" ht="30" customHeight="1" x14ac:dyDescent="0.2">
      <c r="B42" s="40" t="s">
        <v>10</v>
      </c>
      <c r="C42" s="41">
        <f t="shared" si="1"/>
        <v>43982</v>
      </c>
      <c r="D42" s="42" t="str">
        <f>IF((OR(Arbeitszeittabelle3456[[#This Row],[Tag]]="Samstag",Arbeitszeittabelle3456[[#This Row],[Tag]]="Sonntag")),"",$D$9)</f>
        <v/>
      </c>
      <c r="E42" s="12"/>
      <c r="F42" s="12"/>
      <c r="G42" s="12"/>
      <c r="H42" s="12"/>
      <c r="I42" s="43">
        <f t="shared" si="0"/>
        <v>0</v>
      </c>
      <c r="J42" s="30"/>
      <c r="K42" s="39"/>
      <c r="L42" s="30"/>
      <c r="M42" s="32">
        <f>Arbeitszeittabelle3456[[#This Row],[Arbeit Ist]]+Arbeitszeittabelle3456[[#This Row],[Absenzen *]]+Arbeitszeittabelle3456[[#This Row],[Ferien und Feiertage]]</f>
        <v>0</v>
      </c>
    </row>
    <row r="43" spans="2:13" ht="30" customHeight="1" x14ac:dyDescent="0.2">
      <c r="B43" s="1"/>
      <c r="C43" s="3"/>
      <c r="D43" s="10"/>
      <c r="E43" s="12"/>
      <c r="F43" s="12"/>
      <c r="G43" s="12"/>
      <c r="H43" s="12"/>
      <c r="I43" s="12"/>
      <c r="J43" s="13"/>
      <c r="K43" s="13"/>
      <c r="L43" s="13"/>
      <c r="M43" s="12"/>
    </row>
    <row r="44" spans="2:13" ht="30" customHeight="1" x14ac:dyDescent="0.2">
      <c r="B44" s="67" t="s">
        <v>46</v>
      </c>
      <c r="C44" s="68"/>
      <c r="D44" s="11">
        <f>SUM(D12:D43)*24</f>
        <v>100.80000000000003</v>
      </c>
      <c r="E44" s="11"/>
      <c r="F44" s="11"/>
      <c r="G44" s="11"/>
      <c r="H44" s="11"/>
      <c r="I44" s="11">
        <f>SUM(I12:I43)*24</f>
        <v>0</v>
      </c>
      <c r="J44" s="11">
        <f>SUM(J12:J43)*24</f>
        <v>0</v>
      </c>
      <c r="K44" s="11"/>
      <c r="L44" s="11">
        <f>SUM(L12:L43)*24</f>
        <v>0</v>
      </c>
      <c r="M44" s="11">
        <f>SUM(M12:M43)*24</f>
        <v>0</v>
      </c>
    </row>
    <row r="45" spans="2:13" ht="30" customHeight="1" x14ac:dyDescent="0.2">
      <c r="D45" s="44"/>
      <c r="E45" s="44"/>
      <c r="F45" s="44"/>
      <c r="G45" s="44"/>
      <c r="H45" s="44"/>
      <c r="I45" s="44"/>
      <c r="J45" s="44"/>
      <c r="K45" s="44"/>
      <c r="L45" s="44"/>
      <c r="M45" s="33" t="str">
        <f>IF((SUM(I44:L44)=M44),"","Achtung")</f>
        <v/>
      </c>
    </row>
    <row r="46" spans="2:13" ht="21" customHeight="1" x14ac:dyDescent="0.2">
      <c r="D46" t="s">
        <v>12</v>
      </c>
    </row>
    <row r="47" spans="2:13" ht="13.9" customHeight="1" x14ac:dyDescent="0.2">
      <c r="D47" s="59"/>
      <c r="E47" s="59"/>
      <c r="F47" s="59"/>
      <c r="G47" s="59"/>
      <c r="H47" s="59"/>
      <c r="I47" s="59"/>
      <c r="J47" s="59"/>
      <c r="K47" s="59"/>
      <c r="L47" s="59"/>
      <c r="M47" s="59"/>
    </row>
    <row r="48" spans="2:13" ht="13.9" customHeight="1" x14ac:dyDescent="0.2">
      <c r="D48" t="s">
        <v>13</v>
      </c>
    </row>
    <row r="49" spans="2:4" ht="13.9" customHeight="1" x14ac:dyDescent="0.2">
      <c r="B49" t="s">
        <v>31</v>
      </c>
    </row>
    <row r="50" spans="2:4" ht="13.9" customHeight="1" x14ac:dyDescent="0.2">
      <c r="B50" s="38" t="s">
        <v>51</v>
      </c>
      <c r="C50" t="s">
        <v>48</v>
      </c>
    </row>
    <row r="51" spans="2:4" ht="13.9" customHeight="1" x14ac:dyDescent="0.2">
      <c r="B51" s="38" t="s">
        <v>52</v>
      </c>
      <c r="C51" t="s">
        <v>49</v>
      </c>
    </row>
    <row r="52" spans="2:4" ht="13.9" customHeight="1" x14ac:dyDescent="0.2">
      <c r="B52" s="38" t="s">
        <v>53</v>
      </c>
      <c r="C52" t="s">
        <v>50</v>
      </c>
    </row>
    <row r="53" spans="2:4" ht="13.9" customHeight="1" x14ac:dyDescent="0.2">
      <c r="B53" s="38" t="s">
        <v>64</v>
      </c>
      <c r="C53" t="s">
        <v>65</v>
      </c>
    </row>
    <row r="54" spans="2:4" ht="13.9" customHeight="1" x14ac:dyDescent="0.2">
      <c r="B54" s="38" t="s">
        <v>66</v>
      </c>
      <c r="C54" t="s">
        <v>67</v>
      </c>
    </row>
    <row r="55" spans="2:4" ht="13.9" customHeight="1" x14ac:dyDescent="0.2">
      <c r="B55" s="38"/>
      <c r="C55" t="s">
        <v>72</v>
      </c>
    </row>
    <row r="56" spans="2:4" ht="13.9" customHeight="1" x14ac:dyDescent="0.2">
      <c r="B56" s="38" t="s">
        <v>56</v>
      </c>
      <c r="C56" t="s">
        <v>57</v>
      </c>
      <c r="D56" t="s">
        <v>68</v>
      </c>
    </row>
    <row r="57" spans="2:4" ht="14.25" x14ac:dyDescent="0.2"/>
  </sheetData>
  <mergeCells count="12">
    <mergeCell ref="D47:M47"/>
    <mergeCell ref="B1:D1"/>
    <mergeCell ref="C3:D3"/>
    <mergeCell ref="F3:G3"/>
    <mergeCell ref="C4:D4"/>
    <mergeCell ref="F4:G4"/>
    <mergeCell ref="C5:D5"/>
    <mergeCell ref="C6:D6"/>
    <mergeCell ref="F6:G6"/>
    <mergeCell ref="C7:D7"/>
    <mergeCell ref="F7:G7"/>
    <mergeCell ref="B44:C44"/>
  </mergeCells>
  <dataValidations count="33">
    <dataValidation allowBlank="1" showErrorMessage="1" prompt="Erstellen Sie auf diesem Arbeitsblatt eine Arbeitszeittabelle für zwei Wochen. Die Summe der Stunden und die Summe des Gehalts werden automatisch berechnet." sqref="A1" xr:uid="{00000000-0002-0000-0600-000000000000}"/>
    <dataValidation allowBlank="1" showInputMessage="1" showErrorMessage="1" prompt="Der Titel dieses Arbeitsblatts befindet sich in dieser Zelle." sqref="B1" xr:uid="{00000000-0002-0000-0600-000001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600-000002000000}"/>
    <dataValidation allowBlank="1" showInputMessage="1" showErrorMessage="1" prompt="Geben Sie in der Zelle rechts die Postanschrift ein." sqref="B3" xr:uid="{00000000-0002-0000-0600-000003000000}"/>
    <dataValidation allowBlank="1" showInputMessage="1" showErrorMessage="1" prompt="Geben Sie in der Zelle rechts die Fortsetzung der Postanschrift ein." sqref="B4" xr:uid="{00000000-0002-0000-0600-000004000000}"/>
    <dataValidation allowBlank="1" showInputMessage="1" showErrorMessage="1" prompt="Geben Sie Postleitzahl und Stadt in der Zelle rechts ein." sqref="B5" xr:uid="{00000000-0002-0000-0600-000005000000}"/>
    <dataValidation allowBlank="1" showInputMessage="1" showErrorMessage="1" prompt="Geben Sie den Anfang des Abrechnungszeitraums in der Zelle rechts ein." sqref="F3" xr:uid="{00000000-0002-0000-0600-000006000000}"/>
    <dataValidation allowBlank="1" showInputMessage="1" showErrorMessage="1" prompt="Geben Sie den Anfang des Abrechnungszeitraums in dieser Zelle ein." sqref="H3" xr:uid="{00000000-0002-0000-0600-000007000000}"/>
    <dataValidation allowBlank="1" showInputMessage="1" showErrorMessage="1" prompt="Geben Sie das Ende des Abrechnungszeitraums in der Zelle rechts ein." sqref="F4" xr:uid="{00000000-0002-0000-0600-000008000000}"/>
    <dataValidation allowBlank="1" showInputMessage="1" showErrorMessage="1" prompt="Geben Sie das Ende des Abrechnungszeitraums in dieser Zelle ein." sqref="H4" xr:uid="{00000000-0002-0000-0600-000009000000}"/>
    <dataValidation allowBlank="1" showInputMessage="1" showErrorMessage="1" prompt="Geben Sie den Namen des Mitarbeiters in der Zelle rechts ein." sqref="B6" xr:uid="{00000000-0002-0000-0600-00000A000000}"/>
    <dataValidation allowBlank="1" showInputMessage="1" showErrorMessage="1" prompt="Geben Sie die E-Mail-Adresse des Mitarbeiters in der Zelle rechts ein." sqref="F7" xr:uid="{00000000-0002-0000-0600-00000B000000}"/>
    <dataValidation allowBlank="1" showInputMessage="1" showErrorMessage="1" prompt="Geben Sie in dieser Spalte unter dieser Überschrift den Tag ein." sqref="B11" xr:uid="{00000000-0002-0000-0600-00000C000000}"/>
    <dataValidation allowBlank="1" showInputMessage="1" showErrorMessage="1" prompt="Geben Sie den Namen des Vorgesetzten in der Zelle rechts ein." sqref="B7" xr:uid="{00000000-0002-0000-0600-00000D000000}"/>
    <dataValidation allowBlank="1" showInputMessage="1" showErrorMessage="1" prompt="Das Datum in dieser Spalte unter dieser Überschrift wird auf der Grundlage von Anfang und Ende des Zahlungszeitraums in den Zellen H3 und H4 automatisch aktualisiert." sqref="C11" xr:uid="{00000000-0002-0000-0600-00000E000000}"/>
    <dataValidation allowBlank="1" showErrorMessage="1" prompt="Geben Sie in dieser Spalte unter dieser Überschrift die Überstunden ein." sqref="I11" xr:uid="{00000000-0002-0000-0600-00000F000000}"/>
    <dataValidation allowBlank="1" showInputMessage="1" showErrorMessage="1" prompt="Die Gesamtarbeitsstunden werden in dieser Spalte unter dieser Überschrift automatisch berechnet." sqref="M11" xr:uid="{00000000-0002-0000-0600-000010000000}"/>
    <dataValidation allowBlank="1" showInputMessage="1" showErrorMessage="1" prompt="Die Gesamtstunden werden in den Zellen rechts automatisch berechnet." sqref="B44" xr:uid="{00000000-0002-0000-0600-000011000000}"/>
    <dataValidation allowBlank="1" showInputMessage="1" showErrorMessage="1" prompt="Geben Sie in dieser Zelle die Unterschrift des Mitarbeiters ein." sqref="D45:M45" xr:uid="{00000000-0002-0000-0600-000012000000}"/>
    <dataValidation allowBlank="1" showInputMessage="1" showErrorMessage="1" prompt="Geben Sie in dieser Zelle die Unterschrift des Vorgesetzten ein." sqref="D47:M47" xr:uid="{00000000-0002-0000-0600-000013000000}"/>
    <dataValidation allowBlank="1" showInputMessage="1" showErrorMessage="1" prompt="Geben Sie in dieser Zelle den Namen des Mitarbeiters ein." sqref="E6" xr:uid="{00000000-0002-0000-0600-000014000000}"/>
    <dataValidation allowBlank="1" showInputMessage="1" showErrorMessage="1" prompt="Geben Sie in dieser Zelle den Namen des Vorgesetzten ein." sqref="E7" xr:uid="{00000000-0002-0000-0600-000015000000}"/>
    <dataValidation allowBlank="1" showInputMessage="1" showErrorMessage="1" prompt="Geben Sie die Telefonnummer des Mitarbeiters in der Zelle rechts ein." sqref="F6:G6" xr:uid="{00000000-0002-0000-0600-000016000000}"/>
    <dataValidation allowBlank="1" showErrorMessage="1" prompt="Geben Sie in dieser Spalte unter dieser Überschrift die normalen Arbeitsstunden ein." sqref="D11" xr:uid="{00000000-0002-0000-0600-000017000000}"/>
    <dataValidation allowBlank="1" showInputMessage="1" showErrorMessage="1" prompt="Wählen Sie den Grund der Absenz aus. Legende: A = Arztbesuch, U = Unfall, K = Krankheit, S = Sonstiges (Bitte in Zeile 54 kurz erläutern)" sqref="K11" xr:uid="{00000000-0002-0000-0600-000018000000}"/>
    <dataValidation allowBlank="1" showErrorMessage="1" sqref="C3:D7 H6:H7" xr:uid="{00000000-0002-0000-0600-000019000000}"/>
    <dataValidation allowBlank="1" showInputMessage="1" showErrorMessage="1" prompt="Geben Sie die Uhrzeit des Arbeitsendes ein. Erfassung mit hh:mm Bsp. 15:10" sqref="H11:H42" xr:uid="{00000000-0002-0000-0600-00001A000000}"/>
    <dataValidation allowBlank="1" showInputMessage="1" showErrorMessage="1" prompt="Geben Sie die Uhrzeit des Arbeitsbeginnes ein. Erfassung mit hh:mm Bsp. 13:20" sqref="G11:G42" xr:uid="{00000000-0002-0000-0600-00001B000000}"/>
    <dataValidation allowBlank="1" showInputMessage="1" showErrorMessage="1" prompt="Geben Sie die Uhrzeit des Arbeitsendes ein. Erfassung mit hh:mm Bsp. 12:10" sqref="F11:F42" xr:uid="{00000000-0002-0000-0600-00001C000000}"/>
    <dataValidation allowBlank="1" showInputMessage="1" showErrorMessage="1" prompt="Geben Sie die Uhrzeit des Arbeitsbeginnes ein. Erfassung mit hh:mm Bsp. 10:00" sqref="E11:E42" xr:uid="{00000000-0002-0000-0600-00001D000000}"/>
    <dataValidation allowBlank="1" showInputMessage="1" showErrorMessage="1" prompt="Geben Sie die Ferien und Feiertage ein. Nur volle oder halbe Soll Arbeitsstunden erfassen. Format hh:mm Bsp. 4:00" sqref="L11:L42" xr:uid="{00000000-0002-0000-0600-00001E000000}"/>
    <dataValidation allowBlank="1" showInputMessage="1" showErrorMessage="1" prompt="Geben Sie die Abwesenheits-Stunden wegen Absenzen ein. Arztbesuch Angabe in Stunden und Minuten Bsp. 1:20, Krankheit/Unfall mit Soll Arbeitsstunden pro Tag" sqref="J11:J42" xr:uid="{00000000-0002-0000-0600-00001F000000}"/>
    <dataValidation type="list" allowBlank="1" showInputMessage="1" showErrorMessage="1" sqref="K12:K42" xr:uid="{00000000-0002-0000-0600-000020000000}">
      <formula1>$B$50:$B$56</formula1>
    </dataValidation>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O56"/>
  <sheetViews>
    <sheetView showGridLines="0"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5" ht="42" customHeight="1" thickBot="1" x14ac:dyDescent="0.35">
      <c r="B1" s="60" t="s">
        <v>43</v>
      </c>
      <c r="C1" s="60"/>
      <c r="D1" s="60"/>
      <c r="E1" s="29" t="s">
        <v>76</v>
      </c>
      <c r="F1" s="29">
        <v>2020</v>
      </c>
      <c r="G1" s="29"/>
      <c r="H1" s="29"/>
      <c r="I1" s="29"/>
      <c r="J1" s="29"/>
      <c r="K1" s="29"/>
      <c r="L1" s="29"/>
      <c r="M1" s="29"/>
    </row>
    <row r="2" spans="2:15" ht="42" customHeight="1" thickTop="1" thickBot="1" x14ac:dyDescent="0.3">
      <c r="B2" s="2" t="str">
        <f>Stamm!B4</f>
        <v>Meister AG</v>
      </c>
      <c r="C2" s="2"/>
      <c r="D2" s="2"/>
      <c r="E2" s="2"/>
      <c r="F2" s="2"/>
      <c r="G2" s="2"/>
      <c r="H2" s="2"/>
      <c r="I2" s="2"/>
      <c r="J2" s="18"/>
      <c r="K2" s="18"/>
      <c r="L2" s="18"/>
      <c r="M2" s="18"/>
    </row>
    <row r="3" spans="2:15" ht="30" customHeight="1" thickTop="1" x14ac:dyDescent="0.2">
      <c r="B3" s="45" t="s">
        <v>1</v>
      </c>
      <c r="C3" s="61" t="str">
        <f>Stamm!B6</f>
        <v>Muster Hans</v>
      </c>
      <c r="D3" s="61"/>
      <c r="E3" s="7"/>
      <c r="F3" s="62" t="s">
        <v>14</v>
      </c>
      <c r="G3" s="62"/>
      <c r="H3" s="49">
        <v>43983</v>
      </c>
      <c r="J3" s="19" t="s">
        <v>25</v>
      </c>
      <c r="K3" s="34"/>
      <c r="L3" s="20">
        <f>D43</f>
        <v>105.60000000000002</v>
      </c>
      <c r="M3" s="21">
        <v>1</v>
      </c>
    </row>
    <row r="4" spans="2:15" ht="30" customHeight="1" x14ac:dyDescent="0.2">
      <c r="B4" s="45" t="s">
        <v>0</v>
      </c>
      <c r="C4" s="63" t="str">
        <f>Stamm!B8</f>
        <v>Boden 15</v>
      </c>
      <c r="D4" s="63"/>
      <c r="E4" s="7"/>
      <c r="F4" s="64" t="s">
        <v>15</v>
      </c>
      <c r="G4" s="64"/>
      <c r="H4" s="49">
        <v>44012</v>
      </c>
      <c r="J4" s="22" t="s">
        <v>26</v>
      </c>
      <c r="K4" s="35"/>
      <c r="L4" s="23">
        <f>I43</f>
        <v>0</v>
      </c>
      <c r="M4" s="24">
        <f>L4/L3</f>
        <v>0</v>
      </c>
    </row>
    <row r="5" spans="2:15" ht="30" customHeight="1" x14ac:dyDescent="0.2">
      <c r="B5" s="45" t="s">
        <v>19</v>
      </c>
      <c r="C5" s="63" t="str">
        <f>Stamm!B10</f>
        <v>8406 Winterthur</v>
      </c>
      <c r="D5" s="63"/>
      <c r="E5" s="7"/>
      <c r="J5" s="22" t="s">
        <v>27</v>
      </c>
      <c r="K5" s="35"/>
      <c r="L5" s="23">
        <f>(J43+L43)</f>
        <v>4.8000000000000007</v>
      </c>
      <c r="M5" s="24">
        <f>L5/L3</f>
        <v>4.5454545454545449E-2</v>
      </c>
    </row>
    <row r="6" spans="2:15" ht="30" customHeight="1" x14ac:dyDescent="0.2">
      <c r="B6" s="45" t="s">
        <v>2</v>
      </c>
      <c r="C6" s="63" t="str">
        <f>Stamm!B12</f>
        <v>Meister Müller</v>
      </c>
      <c r="D6" s="63"/>
      <c r="E6" s="7"/>
      <c r="F6" s="64" t="s">
        <v>16</v>
      </c>
      <c r="G6" s="64"/>
      <c r="H6" s="47" t="str">
        <f>Stamm!B20</f>
        <v>079 222 22 22</v>
      </c>
      <c r="J6" s="51" t="s">
        <v>28</v>
      </c>
      <c r="K6" s="52"/>
      <c r="L6" s="53">
        <f>L3-L4-L5</f>
        <v>100.80000000000003</v>
      </c>
      <c r="M6" s="54">
        <f>L6/L3</f>
        <v>0.95454545454545459</v>
      </c>
    </row>
    <row r="7" spans="2:15" ht="30" customHeight="1" thickBot="1" x14ac:dyDescent="0.25">
      <c r="B7" s="45" t="s">
        <v>42</v>
      </c>
      <c r="C7" s="65">
        <f>Stamm!B17</f>
        <v>0.6</v>
      </c>
      <c r="D7" s="66"/>
      <c r="E7" s="7"/>
      <c r="F7" s="64" t="s">
        <v>17</v>
      </c>
      <c r="G7" s="64"/>
      <c r="H7" s="48" t="str">
        <f>Stamm!B22</f>
        <v>hans.muser@mueller.ch</v>
      </c>
      <c r="J7" s="25" t="s">
        <v>29</v>
      </c>
      <c r="K7" s="36"/>
      <c r="L7" s="55">
        <f>IF(L6&lt;0,-L6,0)</f>
        <v>0</v>
      </c>
      <c r="M7" s="26"/>
    </row>
    <row r="8" spans="2:15" ht="15" customHeight="1" x14ac:dyDescent="0.2"/>
    <row r="9" spans="2:15" ht="15" customHeight="1" x14ac:dyDescent="0.2">
      <c r="B9" s="45" t="s">
        <v>55</v>
      </c>
      <c r="D9" s="43">
        <f>Stamm!B15*Stamm!B17/5</f>
        <v>0.2</v>
      </c>
      <c r="E9" s="14"/>
      <c r="F9" s="8"/>
      <c r="G9" s="8"/>
      <c r="H9" s="8"/>
    </row>
    <row r="10" spans="2:15" ht="15" customHeight="1" x14ac:dyDescent="0.2">
      <c r="D10" s="9"/>
    </row>
    <row r="11" spans="2:15"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5" ht="30" customHeight="1" x14ac:dyDescent="0.2">
      <c r="B12" s="40" t="s">
        <v>4</v>
      </c>
      <c r="C12" s="41">
        <f>IFERROR(IF(H3="","",H3),"")</f>
        <v>43983</v>
      </c>
      <c r="D12" s="42">
        <f>IF((OR(Arbeitszeittabelle34567[[#This Row],[Tag]]="Samstag",Arbeitszeittabelle34567[[#This Row],[Tag]]="Sonntag")),"",$D$9)</f>
        <v>0.2</v>
      </c>
      <c r="E12" s="12"/>
      <c r="F12" s="12"/>
      <c r="G12" s="12"/>
      <c r="H12" s="12"/>
      <c r="I12" s="43">
        <f t="shared" ref="I12:I41" si="0">(F12-E12+H12-G12)</f>
        <v>0</v>
      </c>
      <c r="J12" s="30"/>
      <c r="K12" s="39"/>
      <c r="L12" s="30"/>
      <c r="M12" s="32">
        <f>Arbeitszeittabelle34567[[#This Row],[Arbeit Ist]]+Arbeitszeittabelle34567[[#This Row],[Absenzen *]]+Arbeitszeittabelle34567[[#This Row],[Ferien und Feiertage]]</f>
        <v>0</v>
      </c>
      <c r="O12" t="s">
        <v>87</v>
      </c>
    </row>
    <row r="13" spans="2:15" ht="30" customHeight="1" x14ac:dyDescent="0.2">
      <c r="B13" s="40" t="s">
        <v>5</v>
      </c>
      <c r="C13" s="41">
        <f>IF($H$3="","",C12+1)</f>
        <v>43984</v>
      </c>
      <c r="D13" s="42">
        <f>IF((OR(Arbeitszeittabelle34567[[#This Row],[Tag]]="Samstag",Arbeitszeittabelle34567[[#This Row],[Tag]]="Sonntag")),"",$D$9)</f>
        <v>0.2</v>
      </c>
      <c r="E13" s="12"/>
      <c r="F13" s="12"/>
      <c r="G13" s="12"/>
      <c r="H13" s="12"/>
      <c r="I13" s="43">
        <f t="shared" si="0"/>
        <v>0</v>
      </c>
      <c r="J13" s="30"/>
      <c r="K13" s="39"/>
      <c r="L13" s="30"/>
      <c r="M13" s="32">
        <f>Arbeitszeittabelle34567[[#This Row],[Arbeit Ist]]+Arbeitszeittabelle34567[[#This Row],[Absenzen *]]+Arbeitszeittabelle34567[[#This Row],[Ferien und Feiertage]]</f>
        <v>0</v>
      </c>
    </row>
    <row r="14" spans="2:15" ht="30" customHeight="1" x14ac:dyDescent="0.2">
      <c r="B14" s="40" t="s">
        <v>6</v>
      </c>
      <c r="C14" s="41">
        <f t="shared" ref="C14:C41" si="1">IF($H$3="","",C13+1)</f>
        <v>43985</v>
      </c>
      <c r="D14" s="42">
        <f>IF((OR(Arbeitszeittabelle34567[[#This Row],[Tag]]="Samstag",Arbeitszeittabelle34567[[#This Row],[Tag]]="Sonntag")),"",$D$9)</f>
        <v>0.2</v>
      </c>
      <c r="E14" s="12"/>
      <c r="F14" s="12"/>
      <c r="G14" s="12"/>
      <c r="H14" s="12"/>
      <c r="I14" s="43">
        <f t="shared" si="0"/>
        <v>0</v>
      </c>
      <c r="J14" s="30"/>
      <c r="K14" s="39"/>
      <c r="L14" s="30">
        <f>Arbeitszeittabelle34567[[#This Row],[Soll Arbeitsstunden]]</f>
        <v>0.2</v>
      </c>
      <c r="M14" s="32">
        <f>Arbeitszeittabelle34567[[#This Row],[Arbeit Ist]]+Arbeitszeittabelle34567[[#This Row],[Absenzen *]]+Arbeitszeittabelle34567[[#This Row],[Ferien und Feiertage]]</f>
        <v>0.2</v>
      </c>
    </row>
    <row r="15" spans="2:15" ht="30" customHeight="1" x14ac:dyDescent="0.2">
      <c r="B15" s="40" t="s">
        <v>7</v>
      </c>
      <c r="C15" s="41">
        <f t="shared" si="1"/>
        <v>43986</v>
      </c>
      <c r="D15" s="42">
        <f>IF((OR(Arbeitszeittabelle34567[[#This Row],[Tag]]="Samstag",Arbeitszeittabelle34567[[#This Row],[Tag]]="Sonntag")),"",$D$9)</f>
        <v>0.2</v>
      </c>
      <c r="E15" s="12"/>
      <c r="F15" s="12"/>
      <c r="G15" s="12"/>
      <c r="H15" s="12"/>
      <c r="I15" s="43">
        <f t="shared" si="0"/>
        <v>0</v>
      </c>
      <c r="J15" s="30"/>
      <c r="K15" s="39"/>
      <c r="L15" s="30"/>
      <c r="M15" s="32">
        <f>Arbeitszeittabelle34567[[#This Row],[Arbeit Ist]]+Arbeitszeittabelle34567[[#This Row],[Absenzen *]]+Arbeitszeittabelle34567[[#This Row],[Ferien und Feiertage]]</f>
        <v>0</v>
      </c>
    </row>
    <row r="16" spans="2:15" ht="30" customHeight="1" x14ac:dyDescent="0.2">
      <c r="B16" s="40" t="s">
        <v>8</v>
      </c>
      <c r="C16" s="41">
        <f t="shared" si="1"/>
        <v>43987</v>
      </c>
      <c r="D16" s="42">
        <f>IF((OR(Arbeitszeittabelle34567[[#This Row],[Tag]]="Samstag",Arbeitszeittabelle34567[[#This Row],[Tag]]="Sonntag")),"",$D$9)</f>
        <v>0.2</v>
      </c>
      <c r="E16" s="12"/>
      <c r="F16" s="12"/>
      <c r="G16" s="12"/>
      <c r="H16" s="12"/>
      <c r="I16" s="43">
        <f t="shared" si="0"/>
        <v>0</v>
      </c>
      <c r="J16" s="30"/>
      <c r="K16" s="39"/>
      <c r="L16" s="30"/>
      <c r="M16" s="32">
        <f>Arbeitszeittabelle34567[[#This Row],[Arbeit Ist]]+Arbeitszeittabelle34567[[#This Row],[Absenzen *]]+Arbeitszeittabelle34567[[#This Row],[Ferien und Feiertage]]</f>
        <v>0</v>
      </c>
    </row>
    <row r="17" spans="2:13" ht="30" customHeight="1" x14ac:dyDescent="0.2">
      <c r="B17" s="40" t="s">
        <v>9</v>
      </c>
      <c r="C17" s="41">
        <f t="shared" si="1"/>
        <v>43988</v>
      </c>
      <c r="D17" s="42" t="str">
        <f>IF((OR(Arbeitszeittabelle34567[[#This Row],[Tag]]="Samstag",Arbeitszeittabelle34567[[#This Row],[Tag]]="Sonntag")),"",$D$9)</f>
        <v/>
      </c>
      <c r="E17" s="12"/>
      <c r="F17" s="12"/>
      <c r="G17" s="12"/>
      <c r="H17" s="12"/>
      <c r="I17" s="43">
        <f t="shared" si="0"/>
        <v>0</v>
      </c>
      <c r="J17" s="30"/>
      <c r="K17" s="39"/>
      <c r="L17" s="30"/>
      <c r="M17" s="32">
        <f>Arbeitszeittabelle34567[[#This Row],[Arbeit Ist]]+Arbeitszeittabelle34567[[#This Row],[Absenzen *]]+Arbeitszeittabelle34567[[#This Row],[Ferien und Feiertage]]</f>
        <v>0</v>
      </c>
    </row>
    <row r="18" spans="2:13" ht="30" customHeight="1" x14ac:dyDescent="0.2">
      <c r="B18" s="40" t="s">
        <v>10</v>
      </c>
      <c r="C18" s="41">
        <f t="shared" si="1"/>
        <v>43989</v>
      </c>
      <c r="D18" s="42" t="str">
        <f>IF((OR(Arbeitszeittabelle34567[[#This Row],[Tag]]="Samstag",Arbeitszeittabelle34567[[#This Row],[Tag]]="Sonntag")),"",$D$9)</f>
        <v/>
      </c>
      <c r="E18" s="12"/>
      <c r="F18" s="12"/>
      <c r="G18" s="12"/>
      <c r="H18" s="12"/>
      <c r="I18" s="43">
        <f t="shared" si="0"/>
        <v>0</v>
      </c>
      <c r="J18" s="30"/>
      <c r="K18" s="39"/>
      <c r="L18" s="30"/>
      <c r="M18" s="32">
        <f>Arbeitszeittabelle34567[[#This Row],[Arbeit Ist]]+Arbeitszeittabelle34567[[#This Row],[Absenzen *]]+Arbeitszeittabelle34567[[#This Row],[Ferien und Feiertage]]</f>
        <v>0</v>
      </c>
    </row>
    <row r="19" spans="2:13" ht="30" customHeight="1" x14ac:dyDescent="0.2">
      <c r="B19" s="40" t="s">
        <v>4</v>
      </c>
      <c r="C19" s="41">
        <f t="shared" si="1"/>
        <v>43990</v>
      </c>
      <c r="D19" s="42">
        <f>IF((OR(Arbeitszeittabelle34567[[#This Row],[Tag]]="Samstag",Arbeitszeittabelle34567[[#This Row],[Tag]]="Sonntag")),"",$D$9)</f>
        <v>0.2</v>
      </c>
      <c r="E19" s="12"/>
      <c r="F19" s="12"/>
      <c r="G19" s="12"/>
      <c r="H19" s="12"/>
      <c r="I19" s="43">
        <f t="shared" si="0"/>
        <v>0</v>
      </c>
      <c r="J19" s="30"/>
      <c r="K19" s="39"/>
      <c r="L19" s="30"/>
      <c r="M19" s="32">
        <f>Arbeitszeittabelle34567[[#This Row],[Arbeit Ist]]+Arbeitszeittabelle34567[[#This Row],[Absenzen *]]+Arbeitszeittabelle34567[[#This Row],[Ferien und Feiertage]]</f>
        <v>0</v>
      </c>
    </row>
    <row r="20" spans="2:13" ht="30" customHeight="1" x14ac:dyDescent="0.2">
      <c r="B20" s="40" t="s">
        <v>5</v>
      </c>
      <c r="C20" s="41">
        <f t="shared" si="1"/>
        <v>43991</v>
      </c>
      <c r="D20" s="42">
        <f>IF((OR(Arbeitszeittabelle34567[[#This Row],[Tag]]="Samstag",Arbeitszeittabelle34567[[#This Row],[Tag]]="Sonntag")),"",$D$9)</f>
        <v>0.2</v>
      </c>
      <c r="E20" s="12"/>
      <c r="F20" s="12"/>
      <c r="G20" s="12"/>
      <c r="H20" s="12"/>
      <c r="I20" s="43">
        <f t="shared" si="0"/>
        <v>0</v>
      </c>
      <c r="J20" s="30"/>
      <c r="K20" s="39"/>
      <c r="L20" s="30"/>
      <c r="M20" s="32">
        <f>Arbeitszeittabelle34567[[#This Row],[Arbeit Ist]]+Arbeitszeittabelle34567[[#This Row],[Absenzen *]]+Arbeitszeittabelle34567[[#This Row],[Ferien und Feiertage]]</f>
        <v>0</v>
      </c>
    </row>
    <row r="21" spans="2:13" ht="30" customHeight="1" x14ac:dyDescent="0.2">
      <c r="B21" s="40" t="s">
        <v>6</v>
      </c>
      <c r="C21" s="41">
        <f t="shared" si="1"/>
        <v>43992</v>
      </c>
      <c r="D21" s="42">
        <f>IF((OR(Arbeitszeittabelle34567[[#This Row],[Tag]]="Samstag",Arbeitszeittabelle34567[[#This Row],[Tag]]="Sonntag")),"",$D$9)</f>
        <v>0.2</v>
      </c>
      <c r="E21" s="12"/>
      <c r="F21" s="12"/>
      <c r="G21" s="12"/>
      <c r="H21" s="12"/>
      <c r="I21" s="43">
        <f t="shared" si="0"/>
        <v>0</v>
      </c>
      <c r="J21" s="30"/>
      <c r="K21" s="39"/>
      <c r="L21" s="30"/>
      <c r="M21" s="32">
        <f>Arbeitszeittabelle34567[[#This Row],[Arbeit Ist]]+Arbeitszeittabelle34567[[#This Row],[Absenzen *]]+Arbeitszeittabelle34567[[#This Row],[Ferien und Feiertage]]</f>
        <v>0</v>
      </c>
    </row>
    <row r="22" spans="2:13" ht="30" customHeight="1" x14ac:dyDescent="0.2">
      <c r="B22" s="40" t="s">
        <v>7</v>
      </c>
      <c r="C22" s="41">
        <f t="shared" si="1"/>
        <v>43993</v>
      </c>
      <c r="D22" s="42">
        <f>IF((OR(Arbeitszeittabelle34567[[#This Row],[Tag]]="Samstag",Arbeitszeittabelle34567[[#This Row],[Tag]]="Sonntag")),"",$D$9)</f>
        <v>0.2</v>
      </c>
      <c r="E22" s="12"/>
      <c r="F22" s="12"/>
      <c r="G22" s="12"/>
      <c r="H22" s="12"/>
      <c r="I22" s="43">
        <f t="shared" si="0"/>
        <v>0</v>
      </c>
      <c r="J22" s="30"/>
      <c r="K22" s="39"/>
      <c r="L22" s="30"/>
      <c r="M22" s="32">
        <f>Arbeitszeittabelle34567[[#This Row],[Arbeit Ist]]+Arbeitszeittabelle34567[[#This Row],[Absenzen *]]+Arbeitszeittabelle34567[[#This Row],[Ferien und Feiertage]]</f>
        <v>0</v>
      </c>
    </row>
    <row r="23" spans="2:13" ht="30" customHeight="1" x14ac:dyDescent="0.2">
      <c r="B23" s="40" t="s">
        <v>8</v>
      </c>
      <c r="C23" s="41">
        <f t="shared" si="1"/>
        <v>43994</v>
      </c>
      <c r="D23" s="42">
        <f>IF((OR(Arbeitszeittabelle34567[[#This Row],[Tag]]="Samstag",Arbeitszeittabelle34567[[#This Row],[Tag]]="Sonntag")),"",$D$9)</f>
        <v>0.2</v>
      </c>
      <c r="E23" s="12"/>
      <c r="F23" s="12"/>
      <c r="G23" s="12"/>
      <c r="H23" s="12"/>
      <c r="I23" s="43">
        <f t="shared" si="0"/>
        <v>0</v>
      </c>
      <c r="J23" s="30"/>
      <c r="K23" s="39"/>
      <c r="L23" s="30"/>
      <c r="M23" s="32">
        <f>Arbeitszeittabelle34567[[#This Row],[Arbeit Ist]]+Arbeitszeittabelle34567[[#This Row],[Absenzen *]]+Arbeitszeittabelle34567[[#This Row],[Ferien und Feiertage]]</f>
        <v>0</v>
      </c>
    </row>
    <row r="24" spans="2:13" ht="30" customHeight="1" x14ac:dyDescent="0.2">
      <c r="B24" s="40" t="s">
        <v>9</v>
      </c>
      <c r="C24" s="41">
        <f t="shared" si="1"/>
        <v>43995</v>
      </c>
      <c r="D24" s="42" t="str">
        <f>IF((OR(Arbeitszeittabelle34567[[#This Row],[Tag]]="Samstag",Arbeitszeittabelle34567[[#This Row],[Tag]]="Sonntag")),"",$D$9)</f>
        <v/>
      </c>
      <c r="E24" s="12"/>
      <c r="F24" s="12"/>
      <c r="G24" s="12"/>
      <c r="H24" s="12"/>
      <c r="I24" s="43">
        <f t="shared" si="0"/>
        <v>0</v>
      </c>
      <c r="J24" s="30"/>
      <c r="K24" s="39"/>
      <c r="L24" s="30"/>
      <c r="M24" s="32">
        <f>Arbeitszeittabelle34567[[#This Row],[Arbeit Ist]]+Arbeitszeittabelle34567[[#This Row],[Absenzen *]]+Arbeitszeittabelle34567[[#This Row],[Ferien und Feiertage]]</f>
        <v>0</v>
      </c>
    </row>
    <row r="25" spans="2:13" ht="30" customHeight="1" x14ac:dyDescent="0.2">
      <c r="B25" s="40" t="s">
        <v>10</v>
      </c>
      <c r="C25" s="41">
        <f t="shared" si="1"/>
        <v>43996</v>
      </c>
      <c r="D25" s="42" t="str">
        <f>IF((OR(Arbeitszeittabelle34567[[#This Row],[Tag]]="Samstag",Arbeitszeittabelle34567[[#This Row],[Tag]]="Sonntag")),"",$D$9)</f>
        <v/>
      </c>
      <c r="E25" s="12"/>
      <c r="F25" s="12"/>
      <c r="G25" s="12"/>
      <c r="H25" s="12"/>
      <c r="I25" s="43">
        <f t="shared" si="0"/>
        <v>0</v>
      </c>
      <c r="J25" s="30"/>
      <c r="K25" s="39"/>
      <c r="L25" s="30"/>
      <c r="M25" s="32">
        <f>Arbeitszeittabelle34567[[#This Row],[Arbeit Ist]]+Arbeitszeittabelle34567[[#This Row],[Absenzen *]]+Arbeitszeittabelle34567[[#This Row],[Ferien und Feiertage]]</f>
        <v>0</v>
      </c>
    </row>
    <row r="26" spans="2:13" ht="30" customHeight="1" x14ac:dyDescent="0.2">
      <c r="B26" s="40" t="s">
        <v>4</v>
      </c>
      <c r="C26" s="41">
        <f t="shared" si="1"/>
        <v>43997</v>
      </c>
      <c r="D26" s="42">
        <f>IF((OR(Arbeitszeittabelle34567[[#This Row],[Tag]]="Samstag",Arbeitszeittabelle34567[[#This Row],[Tag]]="Sonntag")),"",$D$9)</f>
        <v>0.2</v>
      </c>
      <c r="E26" s="12"/>
      <c r="F26" s="12"/>
      <c r="G26" s="12"/>
      <c r="H26" s="12"/>
      <c r="I26" s="43">
        <f t="shared" si="0"/>
        <v>0</v>
      </c>
      <c r="J26" s="30"/>
      <c r="K26" s="39"/>
      <c r="L26" s="30"/>
      <c r="M26" s="32">
        <f>Arbeitszeittabelle34567[[#This Row],[Arbeit Ist]]+Arbeitszeittabelle34567[[#This Row],[Absenzen *]]+Arbeitszeittabelle34567[[#This Row],[Ferien und Feiertage]]</f>
        <v>0</v>
      </c>
    </row>
    <row r="27" spans="2:13" ht="30" customHeight="1" x14ac:dyDescent="0.2">
      <c r="B27" s="40" t="s">
        <v>5</v>
      </c>
      <c r="C27" s="41">
        <f t="shared" si="1"/>
        <v>43998</v>
      </c>
      <c r="D27" s="42">
        <f>IF((OR(Arbeitszeittabelle34567[[#This Row],[Tag]]="Samstag",Arbeitszeittabelle34567[[#This Row],[Tag]]="Sonntag")),"",$D$9)</f>
        <v>0.2</v>
      </c>
      <c r="E27" s="12"/>
      <c r="F27" s="12"/>
      <c r="G27" s="12"/>
      <c r="H27" s="12"/>
      <c r="I27" s="43">
        <f t="shared" si="0"/>
        <v>0</v>
      </c>
      <c r="J27" s="30"/>
      <c r="K27" s="39"/>
      <c r="L27" s="30"/>
      <c r="M27" s="32">
        <f>Arbeitszeittabelle34567[[#This Row],[Arbeit Ist]]+Arbeitszeittabelle34567[[#This Row],[Absenzen *]]+Arbeitszeittabelle34567[[#This Row],[Ferien und Feiertage]]</f>
        <v>0</v>
      </c>
    </row>
    <row r="28" spans="2:13" ht="30" customHeight="1" x14ac:dyDescent="0.2">
      <c r="B28" s="40" t="s">
        <v>6</v>
      </c>
      <c r="C28" s="41">
        <f t="shared" si="1"/>
        <v>43999</v>
      </c>
      <c r="D28" s="42">
        <f>IF((OR(Arbeitszeittabelle34567[[#This Row],[Tag]]="Samstag",Arbeitszeittabelle34567[[#This Row],[Tag]]="Sonntag")),"",$D$9)</f>
        <v>0.2</v>
      </c>
      <c r="E28" s="12"/>
      <c r="F28" s="12"/>
      <c r="G28" s="12"/>
      <c r="H28" s="12"/>
      <c r="I28" s="43">
        <f t="shared" si="0"/>
        <v>0</v>
      </c>
      <c r="J28" s="30"/>
      <c r="K28" s="39"/>
      <c r="L28" s="30"/>
      <c r="M28" s="32">
        <f>Arbeitszeittabelle34567[[#This Row],[Arbeit Ist]]+Arbeitszeittabelle34567[[#This Row],[Absenzen *]]+Arbeitszeittabelle34567[[#This Row],[Ferien und Feiertage]]</f>
        <v>0</v>
      </c>
    </row>
    <row r="29" spans="2:13" ht="30" customHeight="1" x14ac:dyDescent="0.2">
      <c r="B29" s="40" t="s">
        <v>7</v>
      </c>
      <c r="C29" s="41">
        <f t="shared" si="1"/>
        <v>44000</v>
      </c>
      <c r="D29" s="42">
        <f>IF((OR(Arbeitszeittabelle34567[[#This Row],[Tag]]="Samstag",Arbeitszeittabelle34567[[#This Row],[Tag]]="Sonntag")),"",$D$9)</f>
        <v>0.2</v>
      </c>
      <c r="E29" s="12"/>
      <c r="F29" s="12"/>
      <c r="G29" s="12"/>
      <c r="H29" s="12"/>
      <c r="I29" s="43">
        <f t="shared" si="0"/>
        <v>0</v>
      </c>
      <c r="J29" s="30"/>
      <c r="K29" s="39"/>
      <c r="L29" s="30"/>
      <c r="M29" s="32">
        <f>Arbeitszeittabelle34567[[#This Row],[Arbeit Ist]]+Arbeitszeittabelle34567[[#This Row],[Absenzen *]]+Arbeitszeittabelle34567[[#This Row],[Ferien und Feiertage]]</f>
        <v>0</v>
      </c>
    </row>
    <row r="30" spans="2:13" ht="30" customHeight="1" x14ac:dyDescent="0.2">
      <c r="B30" s="40" t="s">
        <v>8</v>
      </c>
      <c r="C30" s="41">
        <f t="shared" si="1"/>
        <v>44001</v>
      </c>
      <c r="D30" s="42">
        <f>IF((OR(Arbeitszeittabelle34567[[#This Row],[Tag]]="Samstag",Arbeitszeittabelle34567[[#This Row],[Tag]]="Sonntag")),"",$D$9)</f>
        <v>0.2</v>
      </c>
      <c r="E30" s="12"/>
      <c r="F30" s="12"/>
      <c r="G30" s="12"/>
      <c r="H30" s="12"/>
      <c r="I30" s="43">
        <f t="shared" si="0"/>
        <v>0</v>
      </c>
      <c r="J30" s="30"/>
      <c r="K30" s="39"/>
      <c r="L30" s="30"/>
      <c r="M30" s="32">
        <f>Arbeitszeittabelle34567[[#This Row],[Arbeit Ist]]+Arbeitszeittabelle34567[[#This Row],[Absenzen *]]+Arbeitszeittabelle34567[[#This Row],[Ferien und Feiertage]]</f>
        <v>0</v>
      </c>
    </row>
    <row r="31" spans="2:13" ht="30" customHeight="1" x14ac:dyDescent="0.2">
      <c r="B31" s="40" t="s">
        <v>9</v>
      </c>
      <c r="C31" s="41">
        <f t="shared" si="1"/>
        <v>44002</v>
      </c>
      <c r="D31" s="42" t="str">
        <f>IF((OR(Arbeitszeittabelle34567[[#This Row],[Tag]]="Samstag",Arbeitszeittabelle34567[[#This Row],[Tag]]="Sonntag")),"",$D$9)</f>
        <v/>
      </c>
      <c r="E31" s="12"/>
      <c r="F31" s="12"/>
      <c r="G31" s="12"/>
      <c r="H31" s="12"/>
      <c r="I31" s="43">
        <f t="shared" si="0"/>
        <v>0</v>
      </c>
      <c r="J31" s="30"/>
      <c r="K31" s="39"/>
      <c r="L31" s="30"/>
      <c r="M31" s="32">
        <f>Arbeitszeittabelle34567[[#This Row],[Arbeit Ist]]+Arbeitszeittabelle34567[[#This Row],[Absenzen *]]+Arbeitszeittabelle34567[[#This Row],[Ferien und Feiertage]]</f>
        <v>0</v>
      </c>
    </row>
    <row r="32" spans="2:13" ht="30" customHeight="1" x14ac:dyDescent="0.2">
      <c r="B32" s="40" t="s">
        <v>10</v>
      </c>
      <c r="C32" s="41">
        <f t="shared" si="1"/>
        <v>44003</v>
      </c>
      <c r="D32" s="42" t="str">
        <f>IF((OR(Arbeitszeittabelle34567[[#This Row],[Tag]]="Samstag",Arbeitszeittabelle34567[[#This Row],[Tag]]="Sonntag")),"",$D$9)</f>
        <v/>
      </c>
      <c r="E32" s="12"/>
      <c r="F32" s="12"/>
      <c r="G32" s="12"/>
      <c r="H32" s="12"/>
      <c r="I32" s="43">
        <f t="shared" si="0"/>
        <v>0</v>
      </c>
      <c r="J32" s="30"/>
      <c r="K32" s="39"/>
      <c r="L32" s="30"/>
      <c r="M32" s="32">
        <f>Arbeitszeittabelle34567[[#This Row],[Arbeit Ist]]+Arbeitszeittabelle34567[[#This Row],[Absenzen *]]+Arbeitszeittabelle34567[[#This Row],[Ferien und Feiertage]]</f>
        <v>0</v>
      </c>
    </row>
    <row r="33" spans="2:13" ht="30" customHeight="1" x14ac:dyDescent="0.2">
      <c r="B33" s="40" t="s">
        <v>4</v>
      </c>
      <c r="C33" s="41">
        <f t="shared" si="1"/>
        <v>44004</v>
      </c>
      <c r="D33" s="42">
        <f>IF((OR(Arbeitszeittabelle34567[[#This Row],[Tag]]="Samstag",Arbeitszeittabelle34567[[#This Row],[Tag]]="Sonntag")),"",$D$9)</f>
        <v>0.2</v>
      </c>
      <c r="E33" s="12"/>
      <c r="F33" s="12"/>
      <c r="G33" s="12"/>
      <c r="H33" s="12"/>
      <c r="I33" s="43">
        <f t="shared" si="0"/>
        <v>0</v>
      </c>
      <c r="J33" s="30"/>
      <c r="K33" s="39"/>
      <c r="L33" s="30"/>
      <c r="M33" s="32">
        <f>Arbeitszeittabelle34567[[#This Row],[Arbeit Ist]]+Arbeitszeittabelle34567[[#This Row],[Absenzen *]]+Arbeitszeittabelle34567[[#This Row],[Ferien und Feiertage]]</f>
        <v>0</v>
      </c>
    </row>
    <row r="34" spans="2:13" ht="30" customHeight="1" x14ac:dyDescent="0.2">
      <c r="B34" s="40" t="s">
        <v>5</v>
      </c>
      <c r="C34" s="41">
        <f t="shared" si="1"/>
        <v>44005</v>
      </c>
      <c r="D34" s="42">
        <f>IF((OR(Arbeitszeittabelle34567[[#This Row],[Tag]]="Samstag",Arbeitszeittabelle34567[[#This Row],[Tag]]="Sonntag")),"",$D$9)</f>
        <v>0.2</v>
      </c>
      <c r="E34" s="12"/>
      <c r="F34" s="12"/>
      <c r="G34" s="12"/>
      <c r="H34" s="12"/>
      <c r="I34" s="43">
        <f t="shared" si="0"/>
        <v>0</v>
      </c>
      <c r="J34" s="30"/>
      <c r="K34" s="39"/>
      <c r="L34" s="30"/>
      <c r="M34" s="32">
        <f>Arbeitszeittabelle34567[[#This Row],[Arbeit Ist]]+Arbeitszeittabelle34567[[#This Row],[Absenzen *]]+Arbeitszeittabelle34567[[#This Row],[Ferien und Feiertage]]</f>
        <v>0</v>
      </c>
    </row>
    <row r="35" spans="2:13" ht="30" customHeight="1" x14ac:dyDescent="0.2">
      <c r="B35" s="40" t="s">
        <v>6</v>
      </c>
      <c r="C35" s="41">
        <f t="shared" si="1"/>
        <v>44006</v>
      </c>
      <c r="D35" s="42">
        <f>IF((OR(Arbeitszeittabelle34567[[#This Row],[Tag]]="Samstag",Arbeitszeittabelle34567[[#This Row],[Tag]]="Sonntag")),"",$D$9)</f>
        <v>0.2</v>
      </c>
      <c r="E35" s="12"/>
      <c r="F35" s="12"/>
      <c r="G35" s="12"/>
      <c r="H35" s="12"/>
      <c r="I35" s="43">
        <f t="shared" si="0"/>
        <v>0</v>
      </c>
      <c r="J35" s="30"/>
      <c r="K35" s="39"/>
      <c r="L35" s="30"/>
      <c r="M35" s="32">
        <f>Arbeitszeittabelle34567[[#This Row],[Arbeit Ist]]+Arbeitszeittabelle34567[[#This Row],[Absenzen *]]+Arbeitszeittabelle34567[[#This Row],[Ferien und Feiertage]]</f>
        <v>0</v>
      </c>
    </row>
    <row r="36" spans="2:13" ht="30" customHeight="1" x14ac:dyDescent="0.2">
      <c r="B36" s="40" t="s">
        <v>7</v>
      </c>
      <c r="C36" s="41">
        <f t="shared" si="1"/>
        <v>44007</v>
      </c>
      <c r="D36" s="42">
        <f>IF((OR(Arbeitszeittabelle34567[[#This Row],[Tag]]="Samstag",Arbeitszeittabelle34567[[#This Row],[Tag]]="Sonntag")),"",$D$9)</f>
        <v>0.2</v>
      </c>
      <c r="E36" s="12"/>
      <c r="F36" s="12"/>
      <c r="G36" s="12"/>
      <c r="H36" s="12"/>
      <c r="I36" s="43">
        <f t="shared" si="0"/>
        <v>0</v>
      </c>
      <c r="J36" s="30"/>
      <c r="K36" s="39"/>
      <c r="L36" s="30"/>
      <c r="M36" s="32">
        <f>Arbeitszeittabelle34567[[#This Row],[Arbeit Ist]]+Arbeitszeittabelle34567[[#This Row],[Absenzen *]]+Arbeitszeittabelle34567[[#This Row],[Ferien und Feiertage]]</f>
        <v>0</v>
      </c>
    </row>
    <row r="37" spans="2:13" ht="30" customHeight="1" x14ac:dyDescent="0.2">
      <c r="B37" s="40" t="s">
        <v>8</v>
      </c>
      <c r="C37" s="41">
        <f t="shared" si="1"/>
        <v>44008</v>
      </c>
      <c r="D37" s="42">
        <f>IF((OR(Arbeitszeittabelle34567[[#This Row],[Tag]]="Samstag",Arbeitszeittabelle34567[[#This Row],[Tag]]="Sonntag")),"",$D$9)</f>
        <v>0.2</v>
      </c>
      <c r="E37" s="12"/>
      <c r="F37" s="12"/>
      <c r="G37" s="12"/>
      <c r="H37" s="12"/>
      <c r="I37" s="43">
        <f t="shared" si="0"/>
        <v>0</v>
      </c>
      <c r="J37" s="30"/>
      <c r="K37" s="39"/>
      <c r="L37" s="30"/>
      <c r="M37" s="32">
        <f>Arbeitszeittabelle34567[[#This Row],[Arbeit Ist]]+Arbeitszeittabelle34567[[#This Row],[Absenzen *]]+Arbeitszeittabelle34567[[#This Row],[Ferien und Feiertage]]</f>
        <v>0</v>
      </c>
    </row>
    <row r="38" spans="2:13" ht="30" customHeight="1" x14ac:dyDescent="0.2">
      <c r="B38" s="40" t="s">
        <v>9</v>
      </c>
      <c r="C38" s="41">
        <f t="shared" si="1"/>
        <v>44009</v>
      </c>
      <c r="D38" s="42" t="str">
        <f>IF((OR(Arbeitszeittabelle34567[[#This Row],[Tag]]="Samstag",Arbeitszeittabelle34567[[#This Row],[Tag]]="Sonntag")),"",$D$9)</f>
        <v/>
      </c>
      <c r="E38" s="12"/>
      <c r="F38" s="12"/>
      <c r="G38" s="12"/>
      <c r="H38" s="12"/>
      <c r="I38" s="43">
        <f t="shared" si="0"/>
        <v>0</v>
      </c>
      <c r="J38" s="30"/>
      <c r="K38" s="39"/>
      <c r="L38" s="30"/>
      <c r="M38" s="32">
        <f>Arbeitszeittabelle34567[[#This Row],[Arbeit Ist]]+Arbeitszeittabelle34567[[#This Row],[Absenzen *]]+Arbeitszeittabelle34567[[#This Row],[Ferien und Feiertage]]</f>
        <v>0</v>
      </c>
    </row>
    <row r="39" spans="2:13" ht="30" customHeight="1" x14ac:dyDescent="0.2">
      <c r="B39" s="40" t="s">
        <v>10</v>
      </c>
      <c r="C39" s="41">
        <f t="shared" si="1"/>
        <v>44010</v>
      </c>
      <c r="D39" s="42" t="str">
        <f>IF((OR(Arbeitszeittabelle34567[[#This Row],[Tag]]="Samstag",Arbeitszeittabelle34567[[#This Row],[Tag]]="Sonntag")),"",$D$9)</f>
        <v/>
      </c>
      <c r="E39" s="12"/>
      <c r="F39" s="12"/>
      <c r="G39" s="12"/>
      <c r="H39" s="12"/>
      <c r="I39" s="43">
        <f t="shared" si="0"/>
        <v>0</v>
      </c>
      <c r="J39" s="30"/>
      <c r="K39" s="39"/>
      <c r="L39" s="30"/>
      <c r="M39" s="32">
        <f>Arbeitszeittabelle34567[[#This Row],[Arbeit Ist]]+Arbeitszeittabelle34567[[#This Row],[Absenzen *]]+Arbeitszeittabelle34567[[#This Row],[Ferien und Feiertage]]</f>
        <v>0</v>
      </c>
    </row>
    <row r="40" spans="2:13" ht="30" customHeight="1" x14ac:dyDescent="0.2">
      <c r="B40" s="40" t="s">
        <v>4</v>
      </c>
      <c r="C40" s="41">
        <f t="shared" si="1"/>
        <v>44011</v>
      </c>
      <c r="D40" s="42">
        <f>IF((OR(Arbeitszeittabelle34567[[#This Row],[Tag]]="Samstag",Arbeitszeittabelle34567[[#This Row],[Tag]]="Sonntag")),"",$D$9)</f>
        <v>0.2</v>
      </c>
      <c r="E40" s="12"/>
      <c r="F40" s="12"/>
      <c r="G40" s="12"/>
      <c r="H40" s="12"/>
      <c r="I40" s="43">
        <f t="shared" si="0"/>
        <v>0</v>
      </c>
      <c r="J40" s="30"/>
      <c r="K40" s="39"/>
      <c r="L40" s="30"/>
      <c r="M40" s="32">
        <f>Arbeitszeittabelle34567[[#This Row],[Arbeit Ist]]+Arbeitszeittabelle34567[[#This Row],[Absenzen *]]+Arbeitszeittabelle34567[[#This Row],[Ferien und Feiertage]]</f>
        <v>0</v>
      </c>
    </row>
    <row r="41" spans="2:13" ht="30" customHeight="1" x14ac:dyDescent="0.2">
      <c r="B41" s="40" t="s">
        <v>5</v>
      </c>
      <c r="C41" s="41">
        <f t="shared" si="1"/>
        <v>44012</v>
      </c>
      <c r="D41" s="42">
        <f>IF((OR(Arbeitszeittabelle34567[[#This Row],[Tag]]="Samstag",Arbeitszeittabelle34567[[#This Row],[Tag]]="Sonntag")),"",$D$9)</f>
        <v>0.2</v>
      </c>
      <c r="E41" s="12"/>
      <c r="F41" s="12"/>
      <c r="G41" s="12"/>
      <c r="H41" s="12"/>
      <c r="I41" s="43">
        <f t="shared" si="0"/>
        <v>0</v>
      </c>
      <c r="J41" s="30"/>
      <c r="K41" s="39"/>
      <c r="L41" s="30"/>
      <c r="M41" s="32">
        <f>Arbeitszeittabelle34567[[#This Row],[Arbeit Ist]]+Arbeitszeittabelle34567[[#This Row],[Absenzen *]]+Arbeitszeittabelle34567[[#This Row],[Ferien und Feiertage]]</f>
        <v>0</v>
      </c>
    </row>
    <row r="42" spans="2:13" ht="30" customHeight="1" x14ac:dyDescent="0.2">
      <c r="B42" s="1"/>
      <c r="C42" s="3"/>
      <c r="D42" s="10"/>
      <c r="E42" s="12"/>
      <c r="F42" s="12"/>
      <c r="G42" s="12"/>
      <c r="H42" s="12"/>
      <c r="I42" s="12"/>
      <c r="J42" s="13"/>
      <c r="K42" s="13"/>
      <c r="L42" s="13"/>
      <c r="M42" s="12"/>
    </row>
    <row r="43" spans="2:13" ht="30" customHeight="1" x14ac:dyDescent="0.2">
      <c r="B43" s="67" t="s">
        <v>46</v>
      </c>
      <c r="C43" s="68"/>
      <c r="D43" s="11">
        <f>SUM(D12:D42)*24</f>
        <v>105.60000000000002</v>
      </c>
      <c r="E43" s="11"/>
      <c r="F43" s="11"/>
      <c r="G43" s="11"/>
      <c r="H43" s="11"/>
      <c r="I43" s="11">
        <f>SUM(I12:I42)*24</f>
        <v>0</v>
      </c>
      <c r="J43" s="11">
        <f>SUM(J12:J42)*24</f>
        <v>0</v>
      </c>
      <c r="K43" s="11"/>
      <c r="L43" s="11">
        <f>SUM(L12:L42)*24</f>
        <v>4.8000000000000007</v>
      </c>
      <c r="M43" s="11">
        <f>SUM(M12:M42)*24</f>
        <v>4.8000000000000007</v>
      </c>
    </row>
    <row r="44" spans="2:13" ht="30" customHeight="1" x14ac:dyDescent="0.2">
      <c r="D44" s="44"/>
      <c r="E44" s="44"/>
      <c r="F44" s="44"/>
      <c r="G44" s="44"/>
      <c r="H44" s="44"/>
      <c r="I44" s="44"/>
      <c r="J44" s="44"/>
      <c r="K44" s="44"/>
      <c r="L44" s="44"/>
      <c r="M44" s="33" t="str">
        <f>IF((SUM(I43:L43)=M43),"","Achtung")</f>
        <v/>
      </c>
    </row>
    <row r="45" spans="2:13" ht="21" customHeight="1" x14ac:dyDescent="0.2">
      <c r="D45" t="s">
        <v>12</v>
      </c>
    </row>
    <row r="46" spans="2:13" ht="13.9" customHeight="1" x14ac:dyDescent="0.2">
      <c r="D46" s="59"/>
      <c r="E46" s="59"/>
      <c r="F46" s="59"/>
      <c r="G46" s="59"/>
      <c r="H46" s="59"/>
      <c r="I46" s="59"/>
      <c r="J46" s="59"/>
      <c r="K46" s="59"/>
      <c r="L46" s="59"/>
      <c r="M46" s="59"/>
    </row>
    <row r="47" spans="2:13" ht="13.9" customHeight="1" x14ac:dyDescent="0.2">
      <c r="D47" t="s">
        <v>13</v>
      </c>
    </row>
    <row r="48" spans="2:13" ht="13.9" customHeight="1" x14ac:dyDescent="0.2">
      <c r="B48" t="s">
        <v>31</v>
      </c>
    </row>
    <row r="49" spans="2:4" ht="13.9" customHeight="1" x14ac:dyDescent="0.2">
      <c r="B49" s="38" t="s">
        <v>51</v>
      </c>
      <c r="C49" t="s">
        <v>48</v>
      </c>
    </row>
    <row r="50" spans="2:4" ht="13.9" customHeight="1" x14ac:dyDescent="0.2">
      <c r="B50" s="38" t="s">
        <v>52</v>
      </c>
      <c r="C50" t="s">
        <v>49</v>
      </c>
    </row>
    <row r="51" spans="2:4" ht="13.9" customHeight="1" x14ac:dyDescent="0.2">
      <c r="B51" s="38" t="s">
        <v>53</v>
      </c>
      <c r="C51" t="s">
        <v>50</v>
      </c>
    </row>
    <row r="52" spans="2:4" ht="13.9" customHeight="1" x14ac:dyDescent="0.2">
      <c r="B52" s="38" t="s">
        <v>64</v>
      </c>
      <c r="C52" t="s">
        <v>65</v>
      </c>
    </row>
    <row r="53" spans="2:4" ht="13.9" customHeight="1" x14ac:dyDescent="0.2">
      <c r="B53" s="38" t="s">
        <v>66</v>
      </c>
      <c r="C53" t="s">
        <v>67</v>
      </c>
    </row>
    <row r="54" spans="2:4" ht="13.9" customHeight="1" x14ac:dyDescent="0.2">
      <c r="B54" s="38"/>
      <c r="C54" t="s">
        <v>72</v>
      </c>
    </row>
    <row r="55" spans="2:4" ht="13.9" customHeight="1" x14ac:dyDescent="0.2">
      <c r="B55" s="38" t="s">
        <v>56</v>
      </c>
      <c r="C55" t="s">
        <v>57</v>
      </c>
      <c r="D55" t="s">
        <v>68</v>
      </c>
    </row>
    <row r="56" spans="2:4" ht="14.25" x14ac:dyDescent="0.2"/>
  </sheetData>
  <mergeCells count="12">
    <mergeCell ref="D46:M46"/>
    <mergeCell ref="B1:D1"/>
    <mergeCell ref="C3:D3"/>
    <mergeCell ref="F3:G3"/>
    <mergeCell ref="C4:D4"/>
    <mergeCell ref="F4:G4"/>
    <mergeCell ref="C5:D5"/>
    <mergeCell ref="C6:D6"/>
    <mergeCell ref="F6:G6"/>
    <mergeCell ref="C7:D7"/>
    <mergeCell ref="F7:G7"/>
    <mergeCell ref="B43:C43"/>
  </mergeCells>
  <dataValidations count="33">
    <dataValidation type="list" allowBlank="1" showInputMessage="1" showErrorMessage="1" sqref="K12:K41" xr:uid="{00000000-0002-0000-0700-000000000000}">
      <formula1>$B$49:$B$55</formula1>
    </dataValidation>
    <dataValidation allowBlank="1" showInputMessage="1" showErrorMessage="1" prompt="Geben Sie die Abwesenheits-Stunden wegen Absenzen ein. Arztbesuch Angabe in Stunden und Minuten Bsp. 1:20, Krankheit/Unfall mit Soll Arbeitsstunden pro Tag" sqref="J11:J41" xr:uid="{00000000-0002-0000-0700-000001000000}"/>
    <dataValidation allowBlank="1" showInputMessage="1" showErrorMessage="1" prompt="Geben Sie die Ferien und Feiertage ein. Nur volle oder halbe Soll Arbeitsstunden erfassen. Format hh:mm Bsp. 4:00" sqref="L11:L41" xr:uid="{00000000-0002-0000-0700-000002000000}"/>
    <dataValidation allowBlank="1" showInputMessage="1" showErrorMessage="1" prompt="Geben Sie die Uhrzeit des Arbeitsbeginnes ein. Erfassung mit hh:mm Bsp. 10:00" sqref="E11:E41" xr:uid="{00000000-0002-0000-0700-000003000000}"/>
    <dataValidation allowBlank="1" showInputMessage="1" showErrorMessage="1" prompt="Geben Sie die Uhrzeit des Arbeitsendes ein. Erfassung mit hh:mm Bsp. 12:10" sqref="F11:F41" xr:uid="{00000000-0002-0000-0700-000004000000}"/>
    <dataValidation allowBlank="1" showInputMessage="1" showErrorMessage="1" prompt="Geben Sie die Uhrzeit des Arbeitsbeginnes ein. Erfassung mit hh:mm Bsp. 13:20" sqref="G11:G41" xr:uid="{00000000-0002-0000-0700-000005000000}"/>
    <dataValidation allowBlank="1" showInputMessage="1" showErrorMessage="1" prompt="Geben Sie die Uhrzeit des Arbeitsendes ein. Erfassung mit hh:mm Bsp. 15:10" sqref="H11:H41" xr:uid="{00000000-0002-0000-0700-000006000000}"/>
    <dataValidation allowBlank="1" showErrorMessage="1" sqref="C3:D7 H6:H7" xr:uid="{00000000-0002-0000-0700-000007000000}"/>
    <dataValidation allowBlank="1" showInputMessage="1" showErrorMessage="1" prompt="Wählen Sie den Grund der Absenz aus. Legende: A = Arztbesuch, U = Unfall, K = Krankheit, S = Sonstiges (Bitte in Zeile 54 kurz erläutern)" sqref="K11" xr:uid="{00000000-0002-0000-0700-000008000000}"/>
    <dataValidation allowBlank="1" showErrorMessage="1" prompt="Geben Sie in dieser Spalte unter dieser Überschrift die normalen Arbeitsstunden ein." sqref="D11" xr:uid="{00000000-0002-0000-0700-000009000000}"/>
    <dataValidation allowBlank="1" showInputMessage="1" showErrorMessage="1" prompt="Geben Sie die Telefonnummer des Mitarbeiters in der Zelle rechts ein." sqref="F6:G6" xr:uid="{00000000-0002-0000-0700-00000A000000}"/>
    <dataValidation allowBlank="1" showInputMessage="1" showErrorMessage="1" prompt="Geben Sie in dieser Zelle den Namen des Vorgesetzten ein." sqref="E7" xr:uid="{00000000-0002-0000-0700-00000B000000}"/>
    <dataValidation allowBlank="1" showInputMessage="1" showErrorMessage="1" prompt="Geben Sie in dieser Zelle den Namen des Mitarbeiters ein." sqref="E6" xr:uid="{00000000-0002-0000-0700-00000C000000}"/>
    <dataValidation allowBlank="1" showInputMessage="1" showErrorMessage="1" prompt="Geben Sie in dieser Zelle die Unterschrift des Vorgesetzten ein." sqref="D46:M46" xr:uid="{00000000-0002-0000-0700-00000D000000}"/>
    <dataValidation allowBlank="1" showInputMessage="1" showErrorMessage="1" prompt="Geben Sie in dieser Zelle die Unterschrift des Mitarbeiters ein." sqref="D44:M44" xr:uid="{00000000-0002-0000-0700-00000E000000}"/>
    <dataValidation allowBlank="1" showInputMessage="1" showErrorMessage="1" prompt="Die Gesamtstunden werden in den Zellen rechts automatisch berechnet." sqref="B43" xr:uid="{00000000-0002-0000-0700-00000F000000}"/>
    <dataValidation allowBlank="1" showInputMessage="1" showErrorMessage="1" prompt="Die Gesamtarbeitsstunden werden in dieser Spalte unter dieser Überschrift automatisch berechnet." sqref="M11" xr:uid="{00000000-0002-0000-0700-000010000000}"/>
    <dataValidation allowBlank="1" showErrorMessage="1" prompt="Geben Sie in dieser Spalte unter dieser Überschrift die Überstunden ein." sqref="I11" xr:uid="{00000000-0002-0000-0700-000011000000}"/>
    <dataValidation allowBlank="1" showInputMessage="1" showErrorMessage="1" prompt="Das Datum in dieser Spalte unter dieser Überschrift wird auf der Grundlage von Anfang und Ende des Zahlungszeitraums in den Zellen H3 und H4 automatisch aktualisiert." sqref="C11" xr:uid="{00000000-0002-0000-0700-000012000000}"/>
    <dataValidation allowBlank="1" showInputMessage="1" showErrorMessage="1" prompt="Geben Sie den Namen des Vorgesetzten in der Zelle rechts ein." sqref="B7" xr:uid="{00000000-0002-0000-0700-000013000000}"/>
    <dataValidation allowBlank="1" showInputMessage="1" showErrorMessage="1" prompt="Geben Sie in dieser Spalte unter dieser Überschrift den Tag ein." sqref="B11" xr:uid="{00000000-0002-0000-0700-000014000000}"/>
    <dataValidation allowBlank="1" showInputMessage="1" showErrorMessage="1" prompt="Geben Sie die E-Mail-Adresse des Mitarbeiters in der Zelle rechts ein." sqref="F7" xr:uid="{00000000-0002-0000-0700-000015000000}"/>
    <dataValidation allowBlank="1" showInputMessage="1" showErrorMessage="1" prompt="Geben Sie den Namen des Mitarbeiters in der Zelle rechts ein." sqref="B6" xr:uid="{00000000-0002-0000-0700-000016000000}"/>
    <dataValidation allowBlank="1" showInputMessage="1" showErrorMessage="1" prompt="Geben Sie das Ende des Abrechnungszeitraums in dieser Zelle ein." sqref="H4" xr:uid="{00000000-0002-0000-0700-000017000000}"/>
    <dataValidation allowBlank="1" showInputMessage="1" showErrorMessage="1" prompt="Geben Sie das Ende des Abrechnungszeitraums in der Zelle rechts ein." sqref="F4" xr:uid="{00000000-0002-0000-0700-000018000000}"/>
    <dataValidation allowBlank="1" showInputMessage="1" showErrorMessage="1" prompt="Geben Sie den Anfang des Abrechnungszeitraums in dieser Zelle ein." sqref="H3" xr:uid="{00000000-0002-0000-0700-000019000000}"/>
    <dataValidation allowBlank="1" showInputMessage="1" showErrorMessage="1" prompt="Geben Sie den Anfang des Abrechnungszeitraums in der Zelle rechts ein." sqref="F3" xr:uid="{00000000-0002-0000-0700-00001A000000}"/>
    <dataValidation allowBlank="1" showInputMessage="1" showErrorMessage="1" prompt="Geben Sie Postleitzahl und Stadt in der Zelle rechts ein." sqref="B5" xr:uid="{00000000-0002-0000-0700-00001B000000}"/>
    <dataValidation allowBlank="1" showInputMessage="1" showErrorMessage="1" prompt="Geben Sie in der Zelle rechts die Fortsetzung der Postanschrift ein." sqref="B4" xr:uid="{00000000-0002-0000-0700-00001C000000}"/>
    <dataValidation allowBlank="1" showInputMessage="1" showErrorMessage="1" prompt="Geben Sie in der Zelle rechts die Postanschrift ein." sqref="B3" xr:uid="{00000000-0002-0000-0700-00001D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700-00001E000000}"/>
    <dataValidation allowBlank="1" showInputMessage="1" showErrorMessage="1" prompt="Der Titel dieses Arbeitsblatts befindet sich in dieser Zelle." sqref="B1" xr:uid="{00000000-0002-0000-0700-00001F000000}"/>
    <dataValidation allowBlank="1" showErrorMessage="1" prompt="Erstellen Sie auf diesem Arbeitsblatt eine Arbeitszeittabelle für zwei Wochen. Die Summe der Stunden und die Summe des Gehalts werden automatisch berechnet." sqref="A1" xr:uid="{00000000-0002-0000-0700-000020000000}"/>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57"/>
  <sheetViews>
    <sheetView showGridLines="0" zoomScale="75" zoomScaleNormal="75" workbookViewId="0">
      <pane ySplit="11" topLeftCell="A12" activePane="bottomLeft" state="frozen"/>
      <selection activeCell="K12" sqref="K12"/>
      <selection pane="bottomLeft" activeCell="E12" sqref="E12"/>
    </sheetView>
  </sheetViews>
  <sheetFormatPr baseColWidth="10" defaultColWidth="9" defaultRowHeight="30" customHeight="1" x14ac:dyDescent="0.2"/>
  <cols>
    <col min="1" max="1" width="2.625" customWidth="1"/>
    <col min="2" max="2" width="16.375" customWidth="1"/>
    <col min="3" max="3" width="24.625" customWidth="1"/>
    <col min="4" max="4" width="13.125" customWidth="1"/>
    <col min="5" max="6" width="15.125" customWidth="1"/>
    <col min="7" max="7" width="16.625" customWidth="1"/>
    <col min="8" max="8" width="15.125" customWidth="1"/>
    <col min="9" max="9" width="15.5" customWidth="1"/>
    <col min="10" max="10" width="16.25" customWidth="1"/>
    <col min="11" max="11" width="4.875" customWidth="1"/>
    <col min="12" max="12" width="14.125" customWidth="1"/>
    <col min="13" max="13" width="18.875" customWidth="1"/>
    <col min="14" max="14" width="2.625" customWidth="1"/>
  </cols>
  <sheetData>
    <row r="1" spans="2:13" ht="42" customHeight="1" thickBot="1" x14ac:dyDescent="0.35">
      <c r="B1" s="60" t="s">
        <v>43</v>
      </c>
      <c r="C1" s="60"/>
      <c r="D1" s="60"/>
      <c r="E1" s="29" t="s">
        <v>77</v>
      </c>
      <c r="F1" s="29">
        <v>2020</v>
      </c>
      <c r="G1" s="29"/>
      <c r="H1" s="29"/>
      <c r="I1" s="29"/>
      <c r="J1" s="29"/>
      <c r="K1" s="29"/>
      <c r="L1" s="29"/>
      <c r="M1" s="29"/>
    </row>
    <row r="2" spans="2:13" ht="42" customHeight="1" thickTop="1" thickBot="1" x14ac:dyDescent="0.3">
      <c r="B2" s="2" t="str">
        <f>Stamm!B4</f>
        <v>Meister AG</v>
      </c>
      <c r="C2" s="2"/>
      <c r="D2" s="2"/>
      <c r="E2" s="2"/>
      <c r="F2" s="2"/>
      <c r="G2" s="2"/>
      <c r="H2" s="2"/>
      <c r="I2" s="2"/>
      <c r="J2" s="18"/>
      <c r="K2" s="18"/>
      <c r="L2" s="18"/>
      <c r="M2" s="18"/>
    </row>
    <row r="3" spans="2:13" ht="30" customHeight="1" thickTop="1" x14ac:dyDescent="0.2">
      <c r="B3" s="45" t="s">
        <v>1</v>
      </c>
      <c r="C3" s="61" t="str">
        <f>Stamm!B6</f>
        <v>Muster Hans</v>
      </c>
      <c r="D3" s="61"/>
      <c r="E3" s="7"/>
      <c r="F3" s="62" t="s">
        <v>14</v>
      </c>
      <c r="G3" s="62"/>
      <c r="H3" s="49">
        <v>44013</v>
      </c>
      <c r="J3" s="19" t="s">
        <v>25</v>
      </c>
      <c r="K3" s="34"/>
      <c r="L3" s="20">
        <f>D44</f>
        <v>110.40000000000003</v>
      </c>
      <c r="M3" s="21">
        <v>1</v>
      </c>
    </row>
    <row r="4" spans="2:13" ht="30" customHeight="1" x14ac:dyDescent="0.2">
      <c r="B4" s="45" t="s">
        <v>0</v>
      </c>
      <c r="C4" s="63" t="str">
        <f>Stamm!B8</f>
        <v>Boden 15</v>
      </c>
      <c r="D4" s="63"/>
      <c r="E4" s="7"/>
      <c r="F4" s="64" t="s">
        <v>15</v>
      </c>
      <c r="G4" s="64"/>
      <c r="H4" s="49">
        <v>44043</v>
      </c>
      <c r="J4" s="22" t="s">
        <v>26</v>
      </c>
      <c r="K4" s="35"/>
      <c r="L4" s="23">
        <f>I44</f>
        <v>0</v>
      </c>
      <c r="M4" s="24">
        <f>L4/L3</f>
        <v>0</v>
      </c>
    </row>
    <row r="5" spans="2:13" ht="30" customHeight="1" x14ac:dyDescent="0.2">
      <c r="B5" s="45" t="s">
        <v>19</v>
      </c>
      <c r="C5" s="63" t="str">
        <f>Stamm!B10</f>
        <v>8406 Winterthur</v>
      </c>
      <c r="D5" s="63"/>
      <c r="E5" s="7"/>
      <c r="J5" s="22" t="s">
        <v>27</v>
      </c>
      <c r="K5" s="35"/>
      <c r="L5" s="23">
        <f>(J44+L44)</f>
        <v>0</v>
      </c>
      <c r="M5" s="24">
        <f>L5/L3</f>
        <v>0</v>
      </c>
    </row>
    <row r="6" spans="2:13" ht="30" customHeight="1" x14ac:dyDescent="0.2">
      <c r="B6" s="45" t="s">
        <v>2</v>
      </c>
      <c r="C6" s="63" t="str">
        <f>Stamm!B12</f>
        <v>Meister Müller</v>
      </c>
      <c r="D6" s="63"/>
      <c r="E6" s="7"/>
      <c r="F6" s="64" t="s">
        <v>16</v>
      </c>
      <c r="G6" s="64"/>
      <c r="H6" s="47" t="str">
        <f>Stamm!B20</f>
        <v>079 222 22 22</v>
      </c>
      <c r="J6" s="51" t="s">
        <v>28</v>
      </c>
      <c r="K6" s="52"/>
      <c r="L6" s="53">
        <f>L3-L4-L5</f>
        <v>110.40000000000003</v>
      </c>
      <c r="M6" s="54">
        <f>L6/L3</f>
        <v>1</v>
      </c>
    </row>
    <row r="7" spans="2:13" ht="30" customHeight="1" thickBot="1" x14ac:dyDescent="0.25">
      <c r="B7" s="45" t="s">
        <v>42</v>
      </c>
      <c r="C7" s="65">
        <f>Stamm!B17</f>
        <v>0.6</v>
      </c>
      <c r="D7" s="66"/>
      <c r="E7" s="7"/>
      <c r="F7" s="64" t="s">
        <v>17</v>
      </c>
      <c r="G7" s="64"/>
      <c r="H7" s="48" t="str">
        <f>Stamm!B22</f>
        <v>hans.muser@mueller.ch</v>
      </c>
      <c r="J7" s="25" t="s">
        <v>29</v>
      </c>
      <c r="K7" s="36"/>
      <c r="L7" s="55">
        <f>IF(L6&lt;0,-L6,0)</f>
        <v>0</v>
      </c>
      <c r="M7" s="26"/>
    </row>
    <row r="8" spans="2:13" ht="15" customHeight="1" x14ac:dyDescent="0.2"/>
    <row r="9" spans="2:13" ht="15" customHeight="1" x14ac:dyDescent="0.2">
      <c r="B9" s="45" t="s">
        <v>55</v>
      </c>
      <c r="D9" s="43">
        <f>Stamm!B15*Stamm!B17/5</f>
        <v>0.2</v>
      </c>
      <c r="E9" s="14"/>
      <c r="F9" s="8"/>
      <c r="G9" s="8"/>
      <c r="H9" s="8"/>
    </row>
    <row r="10" spans="2:13" ht="15" customHeight="1" x14ac:dyDescent="0.2">
      <c r="D10" s="9"/>
    </row>
    <row r="11" spans="2:13" s="17" customFormat="1" ht="59.45" customHeight="1" x14ac:dyDescent="0.2">
      <c r="B11" s="15" t="s">
        <v>3</v>
      </c>
      <c r="C11" s="15" t="s">
        <v>11</v>
      </c>
      <c r="D11" s="16" t="s">
        <v>45</v>
      </c>
      <c r="E11" s="15" t="s">
        <v>20</v>
      </c>
      <c r="F11" s="15" t="s">
        <v>21</v>
      </c>
      <c r="G11" s="15" t="s">
        <v>22</v>
      </c>
      <c r="H11" s="15" t="s">
        <v>23</v>
      </c>
      <c r="I11" s="15" t="s">
        <v>24</v>
      </c>
      <c r="J11" s="15" t="s">
        <v>30</v>
      </c>
      <c r="K11" s="37" t="s">
        <v>47</v>
      </c>
      <c r="L11" s="15" t="s">
        <v>54</v>
      </c>
      <c r="M11" s="15" t="s">
        <v>18</v>
      </c>
    </row>
    <row r="12" spans="2:13" ht="30" customHeight="1" x14ac:dyDescent="0.2">
      <c r="B12" s="40" t="s">
        <v>6</v>
      </c>
      <c r="C12" s="41">
        <f>IFERROR(IF(H3="","",H3),"")</f>
        <v>44013</v>
      </c>
      <c r="D12" s="42">
        <f>IF((OR(Arbeitszeittabelle345678[[#This Row],[Tag]]="Samstag",Arbeitszeittabelle345678[[#This Row],[Tag]]="Sonntag")),"",$D$9)</f>
        <v>0.2</v>
      </c>
      <c r="E12" s="12"/>
      <c r="F12" s="12"/>
      <c r="G12" s="12"/>
      <c r="H12" s="12"/>
      <c r="I12" s="43">
        <f t="shared" ref="I12:I42" si="0">(F12-E12+H12-G12)</f>
        <v>0</v>
      </c>
      <c r="J12" s="30"/>
      <c r="K12" s="39"/>
      <c r="L12" s="30"/>
      <c r="M12" s="32">
        <f>Arbeitszeittabelle345678[[#This Row],[Arbeit Ist]]+Arbeitszeittabelle345678[[#This Row],[Absenzen *]]+Arbeitszeittabelle345678[[#This Row],[Ferien und Feiertage]]</f>
        <v>0</v>
      </c>
    </row>
    <row r="13" spans="2:13" ht="30" customHeight="1" x14ac:dyDescent="0.2">
      <c r="B13" s="40" t="s">
        <v>7</v>
      </c>
      <c r="C13" s="41">
        <f>IF($H$3="","",C12+1)</f>
        <v>44014</v>
      </c>
      <c r="D13" s="42">
        <f>IF((OR(Arbeitszeittabelle345678[[#This Row],[Tag]]="Samstag",Arbeitszeittabelle345678[[#This Row],[Tag]]="Sonntag")),"",$D$9)</f>
        <v>0.2</v>
      </c>
      <c r="E13" s="12"/>
      <c r="F13" s="12"/>
      <c r="G13" s="12"/>
      <c r="H13" s="12"/>
      <c r="I13" s="43">
        <f t="shared" si="0"/>
        <v>0</v>
      </c>
      <c r="J13" s="30"/>
      <c r="K13" s="39"/>
      <c r="L13" s="30"/>
      <c r="M13" s="32">
        <f>Arbeitszeittabelle345678[[#This Row],[Arbeit Ist]]+Arbeitszeittabelle345678[[#This Row],[Absenzen *]]+Arbeitszeittabelle345678[[#This Row],[Ferien und Feiertage]]</f>
        <v>0</v>
      </c>
    </row>
    <row r="14" spans="2:13" ht="30" customHeight="1" x14ac:dyDescent="0.2">
      <c r="B14" s="40" t="s">
        <v>8</v>
      </c>
      <c r="C14" s="41">
        <f t="shared" ref="C14:C42" si="1">IF($H$3="","",C13+1)</f>
        <v>44015</v>
      </c>
      <c r="D14" s="42">
        <f>IF((OR(Arbeitszeittabelle345678[[#This Row],[Tag]]="Samstag",Arbeitszeittabelle345678[[#This Row],[Tag]]="Sonntag")),"",$D$9)</f>
        <v>0.2</v>
      </c>
      <c r="E14" s="12"/>
      <c r="F14" s="12"/>
      <c r="G14" s="12"/>
      <c r="H14" s="12"/>
      <c r="I14" s="43">
        <f t="shared" si="0"/>
        <v>0</v>
      </c>
      <c r="J14" s="30"/>
      <c r="K14" s="39"/>
      <c r="L14" s="30"/>
      <c r="M14" s="32">
        <f>Arbeitszeittabelle345678[[#This Row],[Arbeit Ist]]+Arbeitszeittabelle345678[[#This Row],[Absenzen *]]+Arbeitszeittabelle345678[[#This Row],[Ferien und Feiertage]]</f>
        <v>0</v>
      </c>
    </row>
    <row r="15" spans="2:13" ht="30" customHeight="1" x14ac:dyDescent="0.2">
      <c r="B15" s="40" t="s">
        <v>9</v>
      </c>
      <c r="C15" s="41">
        <f t="shared" si="1"/>
        <v>44016</v>
      </c>
      <c r="D15" s="42" t="str">
        <f>IF((OR(Arbeitszeittabelle345678[[#This Row],[Tag]]="Samstag",Arbeitszeittabelle345678[[#This Row],[Tag]]="Sonntag")),"",$D$9)</f>
        <v/>
      </c>
      <c r="E15" s="12"/>
      <c r="F15" s="12"/>
      <c r="G15" s="12"/>
      <c r="H15" s="12"/>
      <c r="I15" s="43">
        <f t="shared" si="0"/>
        <v>0</v>
      </c>
      <c r="J15" s="30"/>
      <c r="K15" s="39"/>
      <c r="L15" s="30"/>
      <c r="M15" s="32">
        <f>Arbeitszeittabelle345678[[#This Row],[Arbeit Ist]]+Arbeitszeittabelle345678[[#This Row],[Absenzen *]]+Arbeitszeittabelle345678[[#This Row],[Ferien und Feiertage]]</f>
        <v>0</v>
      </c>
    </row>
    <row r="16" spans="2:13" ht="30" customHeight="1" x14ac:dyDescent="0.2">
      <c r="B16" s="40" t="s">
        <v>10</v>
      </c>
      <c r="C16" s="41">
        <f t="shared" si="1"/>
        <v>44017</v>
      </c>
      <c r="D16" s="42" t="str">
        <f>IF((OR(Arbeitszeittabelle345678[[#This Row],[Tag]]="Samstag",Arbeitszeittabelle345678[[#This Row],[Tag]]="Sonntag")),"",$D$9)</f>
        <v/>
      </c>
      <c r="E16" s="12"/>
      <c r="F16" s="12"/>
      <c r="G16" s="12"/>
      <c r="H16" s="12"/>
      <c r="I16" s="43">
        <f t="shared" si="0"/>
        <v>0</v>
      </c>
      <c r="J16" s="30"/>
      <c r="K16" s="39"/>
      <c r="L16" s="30"/>
      <c r="M16" s="32">
        <f>Arbeitszeittabelle345678[[#This Row],[Arbeit Ist]]+Arbeitszeittabelle345678[[#This Row],[Absenzen *]]+Arbeitszeittabelle345678[[#This Row],[Ferien und Feiertage]]</f>
        <v>0</v>
      </c>
    </row>
    <row r="17" spans="2:13" ht="30" customHeight="1" x14ac:dyDescent="0.2">
      <c r="B17" s="40" t="s">
        <v>4</v>
      </c>
      <c r="C17" s="41">
        <f t="shared" si="1"/>
        <v>44018</v>
      </c>
      <c r="D17" s="42">
        <f>IF((OR(Arbeitszeittabelle345678[[#This Row],[Tag]]="Samstag",Arbeitszeittabelle345678[[#This Row],[Tag]]="Sonntag")),"",$D$9)</f>
        <v>0.2</v>
      </c>
      <c r="E17" s="12"/>
      <c r="F17" s="12"/>
      <c r="G17" s="12"/>
      <c r="H17" s="12"/>
      <c r="I17" s="43">
        <f t="shared" si="0"/>
        <v>0</v>
      </c>
      <c r="J17" s="30"/>
      <c r="K17" s="39"/>
      <c r="L17" s="30"/>
      <c r="M17" s="32">
        <f>Arbeitszeittabelle345678[[#This Row],[Arbeit Ist]]+Arbeitszeittabelle345678[[#This Row],[Absenzen *]]+Arbeitszeittabelle345678[[#This Row],[Ferien und Feiertage]]</f>
        <v>0</v>
      </c>
    </row>
    <row r="18" spans="2:13" ht="30" customHeight="1" x14ac:dyDescent="0.2">
      <c r="B18" s="40" t="s">
        <v>5</v>
      </c>
      <c r="C18" s="41">
        <f t="shared" si="1"/>
        <v>44019</v>
      </c>
      <c r="D18" s="42">
        <f>IF((OR(Arbeitszeittabelle345678[[#This Row],[Tag]]="Samstag",Arbeitszeittabelle345678[[#This Row],[Tag]]="Sonntag")),"",$D$9)</f>
        <v>0.2</v>
      </c>
      <c r="E18" s="12"/>
      <c r="F18" s="12"/>
      <c r="G18" s="12"/>
      <c r="H18" s="12"/>
      <c r="I18" s="43">
        <f t="shared" si="0"/>
        <v>0</v>
      </c>
      <c r="J18" s="30"/>
      <c r="K18" s="39"/>
      <c r="L18" s="30"/>
      <c r="M18" s="32">
        <f>Arbeitszeittabelle345678[[#This Row],[Arbeit Ist]]+Arbeitszeittabelle345678[[#This Row],[Absenzen *]]+Arbeitszeittabelle345678[[#This Row],[Ferien und Feiertage]]</f>
        <v>0</v>
      </c>
    </row>
    <row r="19" spans="2:13" ht="30" customHeight="1" x14ac:dyDescent="0.2">
      <c r="B19" s="40" t="s">
        <v>6</v>
      </c>
      <c r="C19" s="41">
        <f t="shared" si="1"/>
        <v>44020</v>
      </c>
      <c r="D19" s="42">
        <f>IF((OR(Arbeitszeittabelle345678[[#This Row],[Tag]]="Samstag",Arbeitszeittabelle345678[[#This Row],[Tag]]="Sonntag")),"",$D$9)</f>
        <v>0.2</v>
      </c>
      <c r="E19" s="12"/>
      <c r="F19" s="12"/>
      <c r="G19" s="12"/>
      <c r="H19" s="12"/>
      <c r="I19" s="43">
        <f t="shared" si="0"/>
        <v>0</v>
      </c>
      <c r="J19" s="30"/>
      <c r="K19" s="39"/>
      <c r="L19" s="30"/>
      <c r="M19" s="32">
        <f>Arbeitszeittabelle345678[[#This Row],[Arbeit Ist]]+Arbeitszeittabelle345678[[#This Row],[Absenzen *]]+Arbeitszeittabelle345678[[#This Row],[Ferien und Feiertage]]</f>
        <v>0</v>
      </c>
    </row>
    <row r="20" spans="2:13" ht="30" customHeight="1" x14ac:dyDescent="0.2">
      <c r="B20" s="40" t="s">
        <v>7</v>
      </c>
      <c r="C20" s="41">
        <f t="shared" si="1"/>
        <v>44021</v>
      </c>
      <c r="D20" s="42">
        <f>IF((OR(Arbeitszeittabelle345678[[#This Row],[Tag]]="Samstag",Arbeitszeittabelle345678[[#This Row],[Tag]]="Sonntag")),"",$D$9)</f>
        <v>0.2</v>
      </c>
      <c r="E20" s="12"/>
      <c r="F20" s="12"/>
      <c r="G20" s="12"/>
      <c r="H20" s="12"/>
      <c r="I20" s="43">
        <f t="shared" si="0"/>
        <v>0</v>
      </c>
      <c r="J20" s="30"/>
      <c r="K20" s="39"/>
      <c r="L20" s="30"/>
      <c r="M20" s="32">
        <f>Arbeitszeittabelle345678[[#This Row],[Arbeit Ist]]+Arbeitszeittabelle345678[[#This Row],[Absenzen *]]+Arbeitszeittabelle345678[[#This Row],[Ferien und Feiertage]]</f>
        <v>0</v>
      </c>
    </row>
    <row r="21" spans="2:13" ht="30" customHeight="1" x14ac:dyDescent="0.2">
      <c r="B21" s="40" t="s">
        <v>8</v>
      </c>
      <c r="C21" s="41">
        <f t="shared" si="1"/>
        <v>44022</v>
      </c>
      <c r="D21" s="42">
        <f>IF((OR(Arbeitszeittabelle345678[[#This Row],[Tag]]="Samstag",Arbeitszeittabelle345678[[#This Row],[Tag]]="Sonntag")),"",$D$9)</f>
        <v>0.2</v>
      </c>
      <c r="E21" s="12"/>
      <c r="F21" s="12"/>
      <c r="G21" s="12"/>
      <c r="H21" s="12"/>
      <c r="I21" s="43">
        <f t="shared" si="0"/>
        <v>0</v>
      </c>
      <c r="J21" s="30"/>
      <c r="K21" s="39"/>
      <c r="L21" s="30"/>
      <c r="M21" s="32">
        <f>Arbeitszeittabelle345678[[#This Row],[Arbeit Ist]]+Arbeitszeittabelle345678[[#This Row],[Absenzen *]]+Arbeitszeittabelle345678[[#This Row],[Ferien und Feiertage]]</f>
        <v>0</v>
      </c>
    </row>
    <row r="22" spans="2:13" ht="30" customHeight="1" x14ac:dyDescent="0.2">
      <c r="B22" s="40" t="s">
        <v>9</v>
      </c>
      <c r="C22" s="41">
        <f t="shared" si="1"/>
        <v>44023</v>
      </c>
      <c r="D22" s="42" t="str">
        <f>IF((OR(Arbeitszeittabelle345678[[#This Row],[Tag]]="Samstag",Arbeitszeittabelle345678[[#This Row],[Tag]]="Sonntag")),"",$D$9)</f>
        <v/>
      </c>
      <c r="E22" s="12"/>
      <c r="F22" s="12"/>
      <c r="G22" s="12"/>
      <c r="H22" s="12"/>
      <c r="I22" s="43">
        <f t="shared" si="0"/>
        <v>0</v>
      </c>
      <c r="J22" s="30"/>
      <c r="K22" s="39"/>
      <c r="L22" s="30"/>
      <c r="M22" s="32">
        <f>Arbeitszeittabelle345678[[#This Row],[Arbeit Ist]]+Arbeitszeittabelle345678[[#This Row],[Absenzen *]]+Arbeitszeittabelle345678[[#This Row],[Ferien und Feiertage]]</f>
        <v>0</v>
      </c>
    </row>
    <row r="23" spans="2:13" ht="30" customHeight="1" x14ac:dyDescent="0.2">
      <c r="B23" s="40" t="s">
        <v>10</v>
      </c>
      <c r="C23" s="41">
        <f t="shared" si="1"/>
        <v>44024</v>
      </c>
      <c r="D23" s="42" t="str">
        <f>IF((OR(Arbeitszeittabelle345678[[#This Row],[Tag]]="Samstag",Arbeitszeittabelle345678[[#This Row],[Tag]]="Sonntag")),"",$D$9)</f>
        <v/>
      </c>
      <c r="E23" s="12"/>
      <c r="F23" s="12"/>
      <c r="G23" s="12"/>
      <c r="H23" s="12"/>
      <c r="I23" s="43">
        <f t="shared" si="0"/>
        <v>0</v>
      </c>
      <c r="J23" s="30"/>
      <c r="K23" s="39"/>
      <c r="L23" s="30"/>
      <c r="M23" s="32">
        <f>Arbeitszeittabelle345678[[#This Row],[Arbeit Ist]]+Arbeitszeittabelle345678[[#This Row],[Absenzen *]]+Arbeitszeittabelle345678[[#This Row],[Ferien und Feiertage]]</f>
        <v>0</v>
      </c>
    </row>
    <row r="24" spans="2:13" ht="30" customHeight="1" x14ac:dyDescent="0.2">
      <c r="B24" s="40" t="s">
        <v>4</v>
      </c>
      <c r="C24" s="41">
        <f t="shared" si="1"/>
        <v>44025</v>
      </c>
      <c r="D24" s="42">
        <f>IF((OR(Arbeitszeittabelle345678[[#This Row],[Tag]]="Samstag",Arbeitszeittabelle345678[[#This Row],[Tag]]="Sonntag")),"",$D$9)</f>
        <v>0.2</v>
      </c>
      <c r="E24" s="12"/>
      <c r="F24" s="12"/>
      <c r="G24" s="12"/>
      <c r="H24" s="12"/>
      <c r="I24" s="43">
        <f t="shared" si="0"/>
        <v>0</v>
      </c>
      <c r="J24" s="30"/>
      <c r="K24" s="39"/>
      <c r="L24" s="30"/>
      <c r="M24" s="32">
        <f>Arbeitszeittabelle345678[[#This Row],[Arbeit Ist]]+Arbeitszeittabelle345678[[#This Row],[Absenzen *]]+Arbeitszeittabelle345678[[#This Row],[Ferien und Feiertage]]</f>
        <v>0</v>
      </c>
    </row>
    <row r="25" spans="2:13" ht="30" customHeight="1" x14ac:dyDescent="0.2">
      <c r="B25" s="40" t="s">
        <v>5</v>
      </c>
      <c r="C25" s="41">
        <f t="shared" si="1"/>
        <v>44026</v>
      </c>
      <c r="D25" s="42">
        <f>IF((OR(Arbeitszeittabelle345678[[#This Row],[Tag]]="Samstag",Arbeitszeittabelle345678[[#This Row],[Tag]]="Sonntag")),"",$D$9)</f>
        <v>0.2</v>
      </c>
      <c r="E25" s="12"/>
      <c r="F25" s="12"/>
      <c r="G25" s="12"/>
      <c r="H25" s="12"/>
      <c r="I25" s="43">
        <f t="shared" si="0"/>
        <v>0</v>
      </c>
      <c r="J25" s="30"/>
      <c r="K25" s="39"/>
      <c r="L25" s="30"/>
      <c r="M25" s="32">
        <f>Arbeitszeittabelle345678[[#This Row],[Arbeit Ist]]+Arbeitszeittabelle345678[[#This Row],[Absenzen *]]+Arbeitszeittabelle345678[[#This Row],[Ferien und Feiertage]]</f>
        <v>0</v>
      </c>
    </row>
    <row r="26" spans="2:13" ht="30" customHeight="1" x14ac:dyDescent="0.2">
      <c r="B26" s="40" t="s">
        <v>6</v>
      </c>
      <c r="C26" s="41">
        <f t="shared" si="1"/>
        <v>44027</v>
      </c>
      <c r="D26" s="42">
        <f>IF((OR(Arbeitszeittabelle345678[[#This Row],[Tag]]="Samstag",Arbeitszeittabelle345678[[#This Row],[Tag]]="Sonntag")),"",$D$9)</f>
        <v>0.2</v>
      </c>
      <c r="E26" s="12"/>
      <c r="F26" s="12"/>
      <c r="G26" s="12"/>
      <c r="H26" s="12"/>
      <c r="I26" s="43">
        <f t="shared" si="0"/>
        <v>0</v>
      </c>
      <c r="J26" s="30"/>
      <c r="K26" s="39"/>
      <c r="L26" s="30"/>
      <c r="M26" s="32">
        <f>Arbeitszeittabelle345678[[#This Row],[Arbeit Ist]]+Arbeitszeittabelle345678[[#This Row],[Absenzen *]]+Arbeitszeittabelle345678[[#This Row],[Ferien und Feiertage]]</f>
        <v>0</v>
      </c>
    </row>
    <row r="27" spans="2:13" ht="30" customHeight="1" x14ac:dyDescent="0.2">
      <c r="B27" s="40" t="s">
        <v>7</v>
      </c>
      <c r="C27" s="41">
        <f t="shared" si="1"/>
        <v>44028</v>
      </c>
      <c r="D27" s="42">
        <f>IF((OR(Arbeitszeittabelle345678[[#This Row],[Tag]]="Samstag",Arbeitszeittabelle345678[[#This Row],[Tag]]="Sonntag")),"",$D$9)</f>
        <v>0.2</v>
      </c>
      <c r="E27" s="12"/>
      <c r="F27" s="12"/>
      <c r="G27" s="12"/>
      <c r="H27" s="12"/>
      <c r="I27" s="43">
        <f t="shared" si="0"/>
        <v>0</v>
      </c>
      <c r="J27" s="30"/>
      <c r="K27" s="39"/>
      <c r="L27" s="30"/>
      <c r="M27" s="32">
        <f>Arbeitszeittabelle345678[[#This Row],[Arbeit Ist]]+Arbeitszeittabelle345678[[#This Row],[Absenzen *]]+Arbeitszeittabelle345678[[#This Row],[Ferien und Feiertage]]</f>
        <v>0</v>
      </c>
    </row>
    <row r="28" spans="2:13" ht="30" customHeight="1" x14ac:dyDescent="0.2">
      <c r="B28" s="40" t="s">
        <v>8</v>
      </c>
      <c r="C28" s="41">
        <f t="shared" si="1"/>
        <v>44029</v>
      </c>
      <c r="D28" s="42">
        <f>IF((OR(Arbeitszeittabelle345678[[#This Row],[Tag]]="Samstag",Arbeitszeittabelle345678[[#This Row],[Tag]]="Sonntag")),"",$D$9)</f>
        <v>0.2</v>
      </c>
      <c r="E28" s="12"/>
      <c r="F28" s="12"/>
      <c r="G28" s="12"/>
      <c r="H28" s="12"/>
      <c r="I28" s="43">
        <f t="shared" si="0"/>
        <v>0</v>
      </c>
      <c r="J28" s="30"/>
      <c r="K28" s="39"/>
      <c r="L28" s="30"/>
      <c r="M28" s="32">
        <f>Arbeitszeittabelle345678[[#This Row],[Arbeit Ist]]+Arbeitszeittabelle345678[[#This Row],[Absenzen *]]+Arbeitszeittabelle345678[[#This Row],[Ferien und Feiertage]]</f>
        <v>0</v>
      </c>
    </row>
    <row r="29" spans="2:13" ht="30" customHeight="1" x14ac:dyDescent="0.2">
      <c r="B29" s="40" t="s">
        <v>9</v>
      </c>
      <c r="C29" s="41">
        <f t="shared" si="1"/>
        <v>44030</v>
      </c>
      <c r="D29" s="42" t="str">
        <f>IF((OR(Arbeitszeittabelle345678[[#This Row],[Tag]]="Samstag",Arbeitszeittabelle345678[[#This Row],[Tag]]="Sonntag")),"",$D$9)</f>
        <v/>
      </c>
      <c r="E29" s="12"/>
      <c r="F29" s="12"/>
      <c r="G29" s="12"/>
      <c r="H29" s="12"/>
      <c r="I29" s="43">
        <f t="shared" si="0"/>
        <v>0</v>
      </c>
      <c r="J29" s="30"/>
      <c r="K29" s="39"/>
      <c r="L29" s="30"/>
      <c r="M29" s="32">
        <f>Arbeitszeittabelle345678[[#This Row],[Arbeit Ist]]+Arbeitszeittabelle345678[[#This Row],[Absenzen *]]+Arbeitszeittabelle345678[[#This Row],[Ferien und Feiertage]]</f>
        <v>0</v>
      </c>
    </row>
    <row r="30" spans="2:13" ht="30" customHeight="1" x14ac:dyDescent="0.2">
      <c r="B30" s="40" t="s">
        <v>10</v>
      </c>
      <c r="C30" s="41">
        <f t="shared" si="1"/>
        <v>44031</v>
      </c>
      <c r="D30" s="42" t="str">
        <f>IF((OR(Arbeitszeittabelle345678[[#This Row],[Tag]]="Samstag",Arbeitszeittabelle345678[[#This Row],[Tag]]="Sonntag")),"",$D$9)</f>
        <v/>
      </c>
      <c r="E30" s="12"/>
      <c r="F30" s="12"/>
      <c r="G30" s="12"/>
      <c r="H30" s="12"/>
      <c r="I30" s="43">
        <f t="shared" si="0"/>
        <v>0</v>
      </c>
      <c r="J30" s="30"/>
      <c r="K30" s="39"/>
      <c r="L30" s="30"/>
      <c r="M30" s="32">
        <f>Arbeitszeittabelle345678[[#This Row],[Arbeit Ist]]+Arbeitszeittabelle345678[[#This Row],[Absenzen *]]+Arbeitszeittabelle345678[[#This Row],[Ferien und Feiertage]]</f>
        <v>0</v>
      </c>
    </row>
    <row r="31" spans="2:13" ht="30" customHeight="1" x14ac:dyDescent="0.2">
      <c r="B31" s="40" t="s">
        <v>4</v>
      </c>
      <c r="C31" s="41">
        <f t="shared" si="1"/>
        <v>44032</v>
      </c>
      <c r="D31" s="42">
        <f>IF((OR(Arbeitszeittabelle345678[[#This Row],[Tag]]="Samstag",Arbeitszeittabelle345678[[#This Row],[Tag]]="Sonntag")),"",$D$9)</f>
        <v>0.2</v>
      </c>
      <c r="E31" s="12"/>
      <c r="F31" s="12"/>
      <c r="G31" s="12"/>
      <c r="H31" s="12"/>
      <c r="I31" s="43">
        <f t="shared" si="0"/>
        <v>0</v>
      </c>
      <c r="J31" s="30"/>
      <c r="K31" s="39"/>
      <c r="L31" s="30"/>
      <c r="M31" s="32">
        <f>Arbeitszeittabelle345678[[#This Row],[Arbeit Ist]]+Arbeitszeittabelle345678[[#This Row],[Absenzen *]]+Arbeitszeittabelle345678[[#This Row],[Ferien und Feiertage]]</f>
        <v>0</v>
      </c>
    </row>
    <row r="32" spans="2:13" ht="30" customHeight="1" x14ac:dyDescent="0.2">
      <c r="B32" s="40" t="s">
        <v>5</v>
      </c>
      <c r="C32" s="41">
        <f t="shared" si="1"/>
        <v>44033</v>
      </c>
      <c r="D32" s="42">
        <f>IF((OR(Arbeitszeittabelle345678[[#This Row],[Tag]]="Samstag",Arbeitszeittabelle345678[[#This Row],[Tag]]="Sonntag")),"",$D$9)</f>
        <v>0.2</v>
      </c>
      <c r="E32" s="12"/>
      <c r="F32" s="12"/>
      <c r="G32" s="12"/>
      <c r="H32" s="12"/>
      <c r="I32" s="43">
        <f t="shared" si="0"/>
        <v>0</v>
      </c>
      <c r="J32" s="30"/>
      <c r="K32" s="39"/>
      <c r="L32" s="30"/>
      <c r="M32" s="32">
        <f>Arbeitszeittabelle345678[[#This Row],[Arbeit Ist]]+Arbeitszeittabelle345678[[#This Row],[Absenzen *]]+Arbeitszeittabelle345678[[#This Row],[Ferien und Feiertage]]</f>
        <v>0</v>
      </c>
    </row>
    <row r="33" spans="2:13" ht="30" customHeight="1" x14ac:dyDescent="0.2">
      <c r="B33" s="40" t="s">
        <v>6</v>
      </c>
      <c r="C33" s="41">
        <f t="shared" si="1"/>
        <v>44034</v>
      </c>
      <c r="D33" s="42">
        <f>IF((OR(Arbeitszeittabelle345678[[#This Row],[Tag]]="Samstag",Arbeitszeittabelle345678[[#This Row],[Tag]]="Sonntag")),"",$D$9)</f>
        <v>0.2</v>
      </c>
      <c r="E33" s="12"/>
      <c r="F33" s="12"/>
      <c r="G33" s="12"/>
      <c r="H33" s="12"/>
      <c r="I33" s="43">
        <f t="shared" si="0"/>
        <v>0</v>
      </c>
      <c r="J33" s="30"/>
      <c r="K33" s="39"/>
      <c r="L33" s="30"/>
      <c r="M33" s="32">
        <f>Arbeitszeittabelle345678[[#This Row],[Arbeit Ist]]+Arbeitszeittabelle345678[[#This Row],[Absenzen *]]+Arbeitszeittabelle345678[[#This Row],[Ferien und Feiertage]]</f>
        <v>0</v>
      </c>
    </row>
    <row r="34" spans="2:13" ht="30" customHeight="1" x14ac:dyDescent="0.2">
      <c r="B34" s="40" t="s">
        <v>7</v>
      </c>
      <c r="C34" s="41">
        <f t="shared" si="1"/>
        <v>44035</v>
      </c>
      <c r="D34" s="42">
        <f>IF((OR(Arbeitszeittabelle345678[[#This Row],[Tag]]="Samstag",Arbeitszeittabelle345678[[#This Row],[Tag]]="Sonntag")),"",$D$9)</f>
        <v>0.2</v>
      </c>
      <c r="E34" s="12"/>
      <c r="F34" s="12"/>
      <c r="G34" s="12"/>
      <c r="H34" s="12"/>
      <c r="I34" s="43">
        <f t="shared" si="0"/>
        <v>0</v>
      </c>
      <c r="J34" s="30"/>
      <c r="K34" s="39"/>
      <c r="L34" s="30"/>
      <c r="M34" s="32">
        <f>Arbeitszeittabelle345678[[#This Row],[Arbeit Ist]]+Arbeitszeittabelle345678[[#This Row],[Absenzen *]]+Arbeitszeittabelle345678[[#This Row],[Ferien und Feiertage]]</f>
        <v>0</v>
      </c>
    </row>
    <row r="35" spans="2:13" ht="30" customHeight="1" x14ac:dyDescent="0.2">
      <c r="B35" s="40" t="s">
        <v>8</v>
      </c>
      <c r="C35" s="41">
        <f t="shared" si="1"/>
        <v>44036</v>
      </c>
      <c r="D35" s="42">
        <f>IF((OR(Arbeitszeittabelle345678[[#This Row],[Tag]]="Samstag",Arbeitszeittabelle345678[[#This Row],[Tag]]="Sonntag")),"",$D$9)</f>
        <v>0.2</v>
      </c>
      <c r="E35" s="12"/>
      <c r="F35" s="12"/>
      <c r="G35" s="12"/>
      <c r="H35" s="12"/>
      <c r="I35" s="43">
        <f t="shared" si="0"/>
        <v>0</v>
      </c>
      <c r="J35" s="30"/>
      <c r="K35" s="39"/>
      <c r="L35" s="30"/>
      <c r="M35" s="32">
        <f>Arbeitszeittabelle345678[[#This Row],[Arbeit Ist]]+Arbeitszeittabelle345678[[#This Row],[Absenzen *]]+Arbeitszeittabelle345678[[#This Row],[Ferien und Feiertage]]</f>
        <v>0</v>
      </c>
    </row>
    <row r="36" spans="2:13" ht="30" customHeight="1" x14ac:dyDescent="0.2">
      <c r="B36" s="40" t="s">
        <v>9</v>
      </c>
      <c r="C36" s="41">
        <f t="shared" si="1"/>
        <v>44037</v>
      </c>
      <c r="D36" s="42" t="str">
        <f>IF((OR(Arbeitszeittabelle345678[[#This Row],[Tag]]="Samstag",Arbeitszeittabelle345678[[#This Row],[Tag]]="Sonntag")),"",$D$9)</f>
        <v/>
      </c>
      <c r="E36" s="12"/>
      <c r="F36" s="12"/>
      <c r="G36" s="12"/>
      <c r="H36" s="12"/>
      <c r="I36" s="43">
        <f t="shared" si="0"/>
        <v>0</v>
      </c>
      <c r="J36" s="30"/>
      <c r="K36" s="39"/>
      <c r="L36" s="30"/>
      <c r="M36" s="32">
        <f>Arbeitszeittabelle345678[[#This Row],[Arbeit Ist]]+Arbeitszeittabelle345678[[#This Row],[Absenzen *]]+Arbeitszeittabelle345678[[#This Row],[Ferien und Feiertage]]</f>
        <v>0</v>
      </c>
    </row>
    <row r="37" spans="2:13" ht="30" customHeight="1" x14ac:dyDescent="0.2">
      <c r="B37" s="40" t="s">
        <v>10</v>
      </c>
      <c r="C37" s="41">
        <f t="shared" si="1"/>
        <v>44038</v>
      </c>
      <c r="D37" s="42" t="str">
        <f>IF((OR(Arbeitszeittabelle345678[[#This Row],[Tag]]="Samstag",Arbeitszeittabelle345678[[#This Row],[Tag]]="Sonntag")),"",$D$9)</f>
        <v/>
      </c>
      <c r="E37" s="12"/>
      <c r="F37" s="12"/>
      <c r="G37" s="12"/>
      <c r="H37" s="12"/>
      <c r="I37" s="43">
        <f t="shared" si="0"/>
        <v>0</v>
      </c>
      <c r="J37" s="30"/>
      <c r="K37" s="39"/>
      <c r="L37" s="30"/>
      <c r="M37" s="32">
        <f>Arbeitszeittabelle345678[[#This Row],[Arbeit Ist]]+Arbeitszeittabelle345678[[#This Row],[Absenzen *]]+Arbeitszeittabelle345678[[#This Row],[Ferien und Feiertage]]</f>
        <v>0</v>
      </c>
    </row>
    <row r="38" spans="2:13" ht="30" customHeight="1" x14ac:dyDescent="0.2">
      <c r="B38" s="40" t="s">
        <v>4</v>
      </c>
      <c r="C38" s="41">
        <f t="shared" si="1"/>
        <v>44039</v>
      </c>
      <c r="D38" s="42">
        <f>IF((OR(Arbeitszeittabelle345678[[#This Row],[Tag]]="Samstag",Arbeitszeittabelle345678[[#This Row],[Tag]]="Sonntag")),"",$D$9)</f>
        <v>0.2</v>
      </c>
      <c r="E38" s="12"/>
      <c r="F38" s="12"/>
      <c r="G38" s="12"/>
      <c r="H38" s="12"/>
      <c r="I38" s="43">
        <f t="shared" si="0"/>
        <v>0</v>
      </c>
      <c r="J38" s="30"/>
      <c r="K38" s="39"/>
      <c r="L38" s="30"/>
      <c r="M38" s="32">
        <f>Arbeitszeittabelle345678[[#This Row],[Arbeit Ist]]+Arbeitszeittabelle345678[[#This Row],[Absenzen *]]+Arbeitszeittabelle345678[[#This Row],[Ferien und Feiertage]]</f>
        <v>0</v>
      </c>
    </row>
    <row r="39" spans="2:13" ht="30" customHeight="1" x14ac:dyDescent="0.2">
      <c r="B39" s="40" t="s">
        <v>5</v>
      </c>
      <c r="C39" s="41">
        <f t="shared" si="1"/>
        <v>44040</v>
      </c>
      <c r="D39" s="42">
        <f>IF((OR(Arbeitszeittabelle345678[[#This Row],[Tag]]="Samstag",Arbeitszeittabelle345678[[#This Row],[Tag]]="Sonntag")),"",$D$9)</f>
        <v>0.2</v>
      </c>
      <c r="E39" s="12"/>
      <c r="F39" s="12"/>
      <c r="G39" s="12"/>
      <c r="H39" s="12"/>
      <c r="I39" s="43">
        <f t="shared" si="0"/>
        <v>0</v>
      </c>
      <c r="J39" s="30"/>
      <c r="K39" s="39"/>
      <c r="L39" s="30"/>
      <c r="M39" s="32">
        <f>Arbeitszeittabelle345678[[#This Row],[Arbeit Ist]]+Arbeitszeittabelle345678[[#This Row],[Absenzen *]]+Arbeitszeittabelle345678[[#This Row],[Ferien und Feiertage]]</f>
        <v>0</v>
      </c>
    </row>
    <row r="40" spans="2:13" ht="30" customHeight="1" x14ac:dyDescent="0.2">
      <c r="B40" s="40" t="s">
        <v>6</v>
      </c>
      <c r="C40" s="41">
        <f t="shared" si="1"/>
        <v>44041</v>
      </c>
      <c r="D40" s="42">
        <f>IF((OR(Arbeitszeittabelle345678[[#This Row],[Tag]]="Samstag",Arbeitszeittabelle345678[[#This Row],[Tag]]="Sonntag")),"",$D$9)</f>
        <v>0.2</v>
      </c>
      <c r="E40" s="12"/>
      <c r="F40" s="12"/>
      <c r="G40" s="12"/>
      <c r="H40" s="12"/>
      <c r="I40" s="43">
        <f t="shared" si="0"/>
        <v>0</v>
      </c>
      <c r="J40" s="30"/>
      <c r="K40" s="39"/>
      <c r="L40" s="30"/>
      <c r="M40" s="32">
        <f>Arbeitszeittabelle345678[[#This Row],[Arbeit Ist]]+Arbeitszeittabelle345678[[#This Row],[Absenzen *]]+Arbeitszeittabelle345678[[#This Row],[Ferien und Feiertage]]</f>
        <v>0</v>
      </c>
    </row>
    <row r="41" spans="2:13" ht="30" customHeight="1" x14ac:dyDescent="0.2">
      <c r="B41" s="40" t="s">
        <v>7</v>
      </c>
      <c r="C41" s="41">
        <f t="shared" si="1"/>
        <v>44042</v>
      </c>
      <c r="D41" s="42">
        <f>IF((OR(Arbeitszeittabelle345678[[#This Row],[Tag]]="Samstag",Arbeitszeittabelle345678[[#This Row],[Tag]]="Sonntag")),"",$D$9)</f>
        <v>0.2</v>
      </c>
      <c r="E41" s="12"/>
      <c r="F41" s="12"/>
      <c r="G41" s="12"/>
      <c r="H41" s="12"/>
      <c r="I41" s="43">
        <f t="shared" si="0"/>
        <v>0</v>
      </c>
      <c r="J41" s="30"/>
      <c r="K41" s="39"/>
      <c r="L41" s="30"/>
      <c r="M41" s="32">
        <f>Arbeitszeittabelle345678[[#This Row],[Arbeit Ist]]+Arbeitszeittabelle345678[[#This Row],[Absenzen *]]+Arbeitszeittabelle345678[[#This Row],[Ferien und Feiertage]]</f>
        <v>0</v>
      </c>
    </row>
    <row r="42" spans="2:13" ht="30" customHeight="1" x14ac:dyDescent="0.2">
      <c r="B42" s="40" t="s">
        <v>8</v>
      </c>
      <c r="C42" s="41">
        <f t="shared" si="1"/>
        <v>44043</v>
      </c>
      <c r="D42" s="42">
        <f>IF((OR(Arbeitszeittabelle345678[[#This Row],[Tag]]="Samstag",Arbeitszeittabelle345678[[#This Row],[Tag]]="Sonntag")),"",$D$9)</f>
        <v>0.2</v>
      </c>
      <c r="E42" s="12"/>
      <c r="F42" s="12"/>
      <c r="G42" s="12"/>
      <c r="H42" s="12"/>
      <c r="I42" s="43">
        <f t="shared" si="0"/>
        <v>0</v>
      </c>
      <c r="J42" s="30"/>
      <c r="K42" s="39"/>
      <c r="L42" s="30"/>
      <c r="M42" s="32">
        <f>Arbeitszeittabelle345678[[#This Row],[Arbeit Ist]]+Arbeitszeittabelle345678[[#This Row],[Absenzen *]]+Arbeitszeittabelle345678[[#This Row],[Ferien und Feiertage]]</f>
        <v>0</v>
      </c>
    </row>
    <row r="43" spans="2:13" ht="30" customHeight="1" x14ac:dyDescent="0.2">
      <c r="B43" s="1"/>
      <c r="C43" s="3"/>
      <c r="D43" s="10"/>
      <c r="E43" s="12"/>
      <c r="F43" s="12"/>
      <c r="G43" s="12"/>
      <c r="H43" s="12"/>
      <c r="I43" s="12"/>
      <c r="J43" s="13"/>
      <c r="K43" s="13"/>
      <c r="L43" s="13"/>
      <c r="M43" s="12"/>
    </row>
    <row r="44" spans="2:13" ht="30" customHeight="1" x14ac:dyDescent="0.2">
      <c r="B44" s="67" t="s">
        <v>46</v>
      </c>
      <c r="C44" s="68"/>
      <c r="D44" s="11">
        <f>SUM(D12:D43)*24</f>
        <v>110.40000000000003</v>
      </c>
      <c r="E44" s="11"/>
      <c r="F44" s="11"/>
      <c r="G44" s="11"/>
      <c r="H44" s="11"/>
      <c r="I44" s="11">
        <f>SUM(I12:I43)*24</f>
        <v>0</v>
      </c>
      <c r="J44" s="11">
        <f>SUM(J12:J43)*24</f>
        <v>0</v>
      </c>
      <c r="K44" s="11"/>
      <c r="L44" s="11">
        <f>SUM(L12:L43)*24</f>
        <v>0</v>
      </c>
      <c r="M44" s="11">
        <f>SUM(M12:M43)*24</f>
        <v>0</v>
      </c>
    </row>
    <row r="45" spans="2:13" ht="30" customHeight="1" x14ac:dyDescent="0.2">
      <c r="D45" s="44"/>
      <c r="E45" s="44"/>
      <c r="F45" s="44"/>
      <c r="G45" s="44"/>
      <c r="H45" s="44"/>
      <c r="I45" s="44"/>
      <c r="J45" s="44"/>
      <c r="K45" s="44"/>
      <c r="L45" s="44"/>
      <c r="M45" s="33" t="str">
        <f>IF((SUM(I44:L44)=M44),"","Achtung")</f>
        <v/>
      </c>
    </row>
    <row r="46" spans="2:13" ht="21" customHeight="1" x14ac:dyDescent="0.2">
      <c r="D46" t="s">
        <v>12</v>
      </c>
    </row>
    <row r="47" spans="2:13" ht="13.9" customHeight="1" x14ac:dyDescent="0.2">
      <c r="D47" s="59"/>
      <c r="E47" s="59"/>
      <c r="F47" s="59"/>
      <c r="G47" s="59"/>
      <c r="H47" s="59"/>
      <c r="I47" s="59"/>
      <c r="J47" s="59"/>
      <c r="K47" s="59"/>
      <c r="L47" s="59"/>
      <c r="M47" s="59"/>
    </row>
    <row r="48" spans="2:13" ht="13.9" customHeight="1" x14ac:dyDescent="0.2">
      <c r="D48" t="s">
        <v>13</v>
      </c>
    </row>
    <row r="49" spans="2:4" ht="13.9" customHeight="1" x14ac:dyDescent="0.2">
      <c r="B49" t="s">
        <v>31</v>
      </c>
    </row>
    <row r="50" spans="2:4" ht="13.9" customHeight="1" x14ac:dyDescent="0.2">
      <c r="B50" s="38" t="s">
        <v>51</v>
      </c>
      <c r="C50" t="s">
        <v>48</v>
      </c>
    </row>
    <row r="51" spans="2:4" ht="13.9" customHeight="1" x14ac:dyDescent="0.2">
      <c r="B51" s="38" t="s">
        <v>52</v>
      </c>
      <c r="C51" t="s">
        <v>49</v>
      </c>
    </row>
    <row r="52" spans="2:4" ht="13.9" customHeight="1" x14ac:dyDescent="0.2">
      <c r="B52" s="38" t="s">
        <v>53</v>
      </c>
      <c r="C52" t="s">
        <v>50</v>
      </c>
    </row>
    <row r="53" spans="2:4" ht="13.9" customHeight="1" x14ac:dyDescent="0.2">
      <c r="B53" s="38" t="s">
        <v>64</v>
      </c>
      <c r="C53" t="s">
        <v>65</v>
      </c>
    </row>
    <row r="54" spans="2:4" ht="13.9" customHeight="1" x14ac:dyDescent="0.2">
      <c r="B54" s="38" t="s">
        <v>66</v>
      </c>
      <c r="C54" t="s">
        <v>67</v>
      </c>
    </row>
    <row r="55" spans="2:4" ht="13.9" customHeight="1" x14ac:dyDescent="0.2">
      <c r="B55" s="38"/>
      <c r="C55" t="s">
        <v>72</v>
      </c>
    </row>
    <row r="56" spans="2:4" ht="13.9" customHeight="1" x14ac:dyDescent="0.2">
      <c r="B56" s="38" t="s">
        <v>56</v>
      </c>
      <c r="C56" t="s">
        <v>57</v>
      </c>
      <c r="D56" t="s">
        <v>68</v>
      </c>
    </row>
    <row r="57" spans="2:4" ht="14.25" x14ac:dyDescent="0.2"/>
  </sheetData>
  <mergeCells count="12">
    <mergeCell ref="D47:M47"/>
    <mergeCell ref="B1:D1"/>
    <mergeCell ref="C3:D3"/>
    <mergeCell ref="F3:G3"/>
    <mergeCell ref="C4:D4"/>
    <mergeCell ref="F4:G4"/>
    <mergeCell ref="C5:D5"/>
    <mergeCell ref="C6:D6"/>
    <mergeCell ref="F6:G6"/>
    <mergeCell ref="C7:D7"/>
    <mergeCell ref="F7:G7"/>
    <mergeCell ref="B44:C44"/>
  </mergeCells>
  <dataValidations count="33">
    <dataValidation allowBlank="1" showErrorMessage="1" prompt="Erstellen Sie auf diesem Arbeitsblatt eine Arbeitszeittabelle für zwei Wochen. Die Summe der Stunden und die Summe des Gehalts werden automatisch berechnet." sqref="A1" xr:uid="{00000000-0002-0000-0800-000000000000}"/>
    <dataValidation allowBlank="1" showInputMessage="1" showErrorMessage="1" prompt="Der Titel dieses Arbeitsblatts befindet sich in dieser Zelle." sqref="B1" xr:uid="{00000000-0002-0000-0800-000001000000}"/>
    <dataValidation allowBlank="1" showInputMessage="1" showErrorMessage="1" prompt="Geben Sie in dieser Zelle den Firmennamen ein. Geben Sie die Firmenadresse in den Zellen B3 bis C5, Anfang und Ende des Abrechnungszeitraums in den Zellen H3 und H4 und Mitarbeiterdetails in den Zellen B6 bis H7 ein." sqref="B2" xr:uid="{00000000-0002-0000-0800-000002000000}"/>
    <dataValidation allowBlank="1" showInputMessage="1" showErrorMessage="1" prompt="Geben Sie in der Zelle rechts die Postanschrift ein." sqref="B3" xr:uid="{00000000-0002-0000-0800-000003000000}"/>
    <dataValidation allowBlank="1" showInputMessage="1" showErrorMessage="1" prompt="Geben Sie in der Zelle rechts die Fortsetzung der Postanschrift ein." sqref="B4" xr:uid="{00000000-0002-0000-0800-000004000000}"/>
    <dataValidation allowBlank="1" showInputMessage="1" showErrorMessage="1" prompt="Geben Sie Postleitzahl und Stadt in der Zelle rechts ein." sqref="B5" xr:uid="{00000000-0002-0000-0800-000005000000}"/>
    <dataValidation allowBlank="1" showInputMessage="1" showErrorMessage="1" prompt="Geben Sie den Anfang des Abrechnungszeitraums in der Zelle rechts ein." sqref="F3" xr:uid="{00000000-0002-0000-0800-000006000000}"/>
    <dataValidation allowBlank="1" showInputMessage="1" showErrorMessage="1" prompt="Geben Sie den Anfang des Abrechnungszeitraums in dieser Zelle ein." sqref="H3" xr:uid="{00000000-0002-0000-0800-000007000000}"/>
    <dataValidation allowBlank="1" showInputMessage="1" showErrorMessage="1" prompt="Geben Sie das Ende des Abrechnungszeitraums in der Zelle rechts ein." sqref="F4" xr:uid="{00000000-0002-0000-0800-000008000000}"/>
    <dataValidation allowBlank="1" showInputMessage="1" showErrorMessage="1" prompt="Geben Sie das Ende des Abrechnungszeitraums in dieser Zelle ein." sqref="H4" xr:uid="{00000000-0002-0000-0800-000009000000}"/>
    <dataValidation allowBlank="1" showInputMessage="1" showErrorMessage="1" prompt="Geben Sie den Namen des Mitarbeiters in der Zelle rechts ein." sqref="B6" xr:uid="{00000000-0002-0000-0800-00000A000000}"/>
    <dataValidation allowBlank="1" showInputMessage="1" showErrorMessage="1" prompt="Geben Sie die E-Mail-Adresse des Mitarbeiters in der Zelle rechts ein." sqref="F7" xr:uid="{00000000-0002-0000-0800-00000B000000}"/>
    <dataValidation allowBlank="1" showInputMessage="1" showErrorMessage="1" prompt="Geben Sie in dieser Spalte unter dieser Überschrift den Tag ein." sqref="B11" xr:uid="{00000000-0002-0000-0800-00000C000000}"/>
    <dataValidation allowBlank="1" showInputMessage="1" showErrorMessage="1" prompt="Geben Sie den Namen des Vorgesetzten in der Zelle rechts ein." sqref="B7" xr:uid="{00000000-0002-0000-0800-00000D000000}"/>
    <dataValidation allowBlank="1" showInputMessage="1" showErrorMessage="1" prompt="Das Datum in dieser Spalte unter dieser Überschrift wird auf der Grundlage von Anfang und Ende des Zahlungszeitraums in den Zellen H3 und H4 automatisch aktualisiert." sqref="C11" xr:uid="{00000000-0002-0000-0800-00000E000000}"/>
    <dataValidation allowBlank="1" showErrorMessage="1" prompt="Geben Sie in dieser Spalte unter dieser Überschrift die Überstunden ein." sqref="I11" xr:uid="{00000000-0002-0000-0800-00000F000000}"/>
    <dataValidation allowBlank="1" showInputMessage="1" showErrorMessage="1" prompt="Die Gesamtarbeitsstunden werden in dieser Spalte unter dieser Überschrift automatisch berechnet." sqref="M11" xr:uid="{00000000-0002-0000-0800-000010000000}"/>
    <dataValidation allowBlank="1" showInputMessage="1" showErrorMessage="1" prompt="Die Gesamtstunden werden in den Zellen rechts automatisch berechnet." sqref="B44" xr:uid="{00000000-0002-0000-0800-000011000000}"/>
    <dataValidation allowBlank="1" showInputMessage="1" showErrorMessage="1" prompt="Geben Sie in dieser Zelle die Unterschrift des Mitarbeiters ein." sqref="D45:M45" xr:uid="{00000000-0002-0000-0800-000012000000}"/>
    <dataValidation allowBlank="1" showInputMessage="1" showErrorMessage="1" prompt="Geben Sie in dieser Zelle die Unterschrift des Vorgesetzten ein." sqref="D47:M47" xr:uid="{00000000-0002-0000-0800-000013000000}"/>
    <dataValidation allowBlank="1" showInputMessage="1" showErrorMessage="1" prompt="Geben Sie in dieser Zelle den Namen des Mitarbeiters ein." sqref="E6" xr:uid="{00000000-0002-0000-0800-000014000000}"/>
    <dataValidation allowBlank="1" showInputMessage="1" showErrorMessage="1" prompt="Geben Sie in dieser Zelle den Namen des Vorgesetzten ein." sqref="E7" xr:uid="{00000000-0002-0000-0800-000015000000}"/>
    <dataValidation allowBlank="1" showInputMessage="1" showErrorMessage="1" prompt="Geben Sie die Telefonnummer des Mitarbeiters in der Zelle rechts ein." sqref="F6:G6" xr:uid="{00000000-0002-0000-0800-000016000000}"/>
    <dataValidation allowBlank="1" showErrorMessage="1" prompt="Geben Sie in dieser Spalte unter dieser Überschrift die normalen Arbeitsstunden ein." sqref="D11" xr:uid="{00000000-0002-0000-0800-000017000000}"/>
    <dataValidation allowBlank="1" showInputMessage="1" showErrorMessage="1" prompt="Wählen Sie den Grund der Absenz aus. Legende: A = Arztbesuch, U = Unfall, K = Krankheit, S = Sonstiges (Bitte in Zeile 54 kurz erläutern)" sqref="K11" xr:uid="{00000000-0002-0000-0800-000018000000}"/>
    <dataValidation allowBlank="1" showErrorMessage="1" sqref="C3:D7 H6:H7" xr:uid="{00000000-0002-0000-0800-000019000000}"/>
    <dataValidation allowBlank="1" showInputMessage="1" showErrorMessage="1" prompt="Geben Sie die Uhrzeit des Arbeitsendes ein. Erfassung mit hh:mm Bsp. 15:10" sqref="H11:H42" xr:uid="{00000000-0002-0000-0800-00001A000000}"/>
    <dataValidation allowBlank="1" showInputMessage="1" showErrorMessage="1" prompt="Geben Sie die Uhrzeit des Arbeitsbeginnes ein. Erfassung mit hh:mm Bsp. 13:20" sqref="G11:G42" xr:uid="{00000000-0002-0000-0800-00001B000000}"/>
    <dataValidation allowBlank="1" showInputMessage="1" showErrorMessage="1" prompt="Geben Sie die Uhrzeit des Arbeitsendes ein. Erfassung mit hh:mm Bsp. 12:10" sqref="F11:F42" xr:uid="{00000000-0002-0000-0800-00001C000000}"/>
    <dataValidation allowBlank="1" showInputMessage="1" showErrorMessage="1" prompt="Geben Sie die Uhrzeit des Arbeitsbeginnes ein. Erfassung mit hh:mm Bsp. 10:00" sqref="E11:E42" xr:uid="{00000000-0002-0000-0800-00001D000000}"/>
    <dataValidation allowBlank="1" showInputMessage="1" showErrorMessage="1" prompt="Geben Sie die Ferien und Feiertage ein. Nur volle oder halbe Soll Arbeitsstunden erfassen. Format hh:mm Bsp. 4:00" sqref="L11:L42" xr:uid="{00000000-0002-0000-0800-00001E000000}"/>
    <dataValidation allowBlank="1" showInputMessage="1" showErrorMessage="1" prompt="Geben Sie die Abwesenheits-Stunden wegen Absenzen ein. Arztbesuch Angabe in Stunden und Minuten Bsp. 1:20, Krankheit/Unfall mit Soll Arbeitsstunden pro Tag" sqref="J11:J42" xr:uid="{00000000-0002-0000-0800-00001F000000}"/>
    <dataValidation type="list" allowBlank="1" showInputMessage="1" showErrorMessage="1" sqref="K12:K42" xr:uid="{00000000-0002-0000-0800-000020000000}">
      <formula1>$B$50:$B$56</formula1>
    </dataValidation>
  </dataValidations>
  <printOptions horizontalCentered="1"/>
  <pageMargins left="0.70866141732283472" right="0.31496062992125984" top="0.74803149606299213" bottom="0.74803149606299213" header="0.31496062992125984" footer="0.31496062992125984"/>
  <pageSetup paperSize="9" scale="45" fitToHeight="0" orientation="portrait" r:id="rId1"/>
  <headerFooter>
    <oddFooter>&amp;L&amp;8&amp;D, &amp;T&amp;R&amp;8&amp;Z&amp;F&amp;A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77</vt:i4>
      </vt:variant>
    </vt:vector>
  </HeadingPairs>
  <TitlesOfParts>
    <vt:vector size="92" baseType="lpstr">
      <vt:lpstr>Stamm</vt:lpstr>
      <vt:lpstr>Beispiel</vt:lpstr>
      <vt:lpstr>Januar</vt:lpstr>
      <vt:lpstr>Februar</vt:lpstr>
      <vt:lpstr>März</vt:lpstr>
      <vt:lpstr>April</vt:lpstr>
      <vt:lpstr>Mai</vt:lpstr>
      <vt:lpstr>Juni</vt:lpstr>
      <vt:lpstr>Juli</vt:lpstr>
      <vt:lpstr>August</vt:lpstr>
      <vt:lpstr>September</vt:lpstr>
      <vt:lpstr>Oktober</vt:lpstr>
      <vt:lpstr>November</vt:lpstr>
      <vt:lpstr>Dezember</vt:lpstr>
      <vt:lpstr>Tabelle3</vt:lpstr>
      <vt:lpstr>April!Drucktitel</vt:lpstr>
      <vt:lpstr>August!Drucktitel</vt:lpstr>
      <vt:lpstr>Beispiel!Drucktitel</vt:lpstr>
      <vt:lpstr>Dezember!Drucktitel</vt:lpstr>
      <vt:lpstr>Februar!Drucktitel</vt:lpstr>
      <vt:lpstr>Januar!Drucktitel</vt:lpstr>
      <vt:lpstr>Juli!Drucktitel</vt:lpstr>
      <vt:lpstr>Juni!Drucktitel</vt:lpstr>
      <vt:lpstr>Mai!Drucktitel</vt:lpstr>
      <vt:lpstr>März!Drucktitel</vt:lpstr>
      <vt:lpstr>November!Drucktitel</vt:lpstr>
      <vt:lpstr>Oktober!Drucktitel</vt:lpstr>
      <vt:lpstr>September!Drucktitel</vt:lpstr>
      <vt:lpstr>April!Titel1</vt:lpstr>
      <vt:lpstr>August!Titel1</vt:lpstr>
      <vt:lpstr>Dezember!Titel1</vt:lpstr>
      <vt:lpstr>Februar!Titel1</vt:lpstr>
      <vt:lpstr>Juli!Titel1</vt:lpstr>
      <vt:lpstr>Juni!Titel1</vt:lpstr>
      <vt:lpstr>Mai!Titel1</vt:lpstr>
      <vt:lpstr>März!Titel1</vt:lpstr>
      <vt:lpstr>November!Titel1</vt:lpstr>
      <vt:lpstr>Oktober!Titel1</vt:lpstr>
      <vt:lpstr>September!Titel1</vt:lpstr>
      <vt:lpstr>Titel1</vt:lpstr>
      <vt:lpstr>April!ZeilenTitelBereich1..C7</vt:lpstr>
      <vt:lpstr>August!ZeilenTitelBereich1..C7</vt:lpstr>
      <vt:lpstr>Beispiel!ZeilenTitelBereich1..C7</vt:lpstr>
      <vt:lpstr>Dezember!ZeilenTitelBereich1..C7</vt:lpstr>
      <vt:lpstr>Februar!ZeilenTitelBereich1..C7</vt:lpstr>
      <vt:lpstr>Juli!ZeilenTitelBereich1..C7</vt:lpstr>
      <vt:lpstr>Juni!ZeilenTitelBereich1..C7</vt:lpstr>
      <vt:lpstr>Mai!ZeilenTitelBereich1..C7</vt:lpstr>
      <vt:lpstr>März!ZeilenTitelBereich1..C7</vt:lpstr>
      <vt:lpstr>November!ZeilenTitelBereich1..C7</vt:lpstr>
      <vt:lpstr>Oktober!ZeilenTitelBereich1..C7</vt:lpstr>
      <vt:lpstr>September!ZeilenTitelBereich1..C7</vt:lpstr>
      <vt:lpstr>ZeilenTitelBereich1..C7</vt:lpstr>
      <vt:lpstr>April!ZeilenTitelBereich2..H4</vt:lpstr>
      <vt:lpstr>August!ZeilenTitelBereich2..H4</vt:lpstr>
      <vt:lpstr>Beispiel!ZeilenTitelBereich2..H4</vt:lpstr>
      <vt:lpstr>Dezember!ZeilenTitelBereich2..H4</vt:lpstr>
      <vt:lpstr>Februar!ZeilenTitelBereich2..H4</vt:lpstr>
      <vt:lpstr>Juli!ZeilenTitelBereich2..H4</vt:lpstr>
      <vt:lpstr>Juni!ZeilenTitelBereich2..H4</vt:lpstr>
      <vt:lpstr>Mai!ZeilenTitelBereich2..H4</vt:lpstr>
      <vt:lpstr>März!ZeilenTitelBereich2..H4</vt:lpstr>
      <vt:lpstr>November!ZeilenTitelBereich2..H4</vt:lpstr>
      <vt:lpstr>Oktober!ZeilenTitelBereich2..H4</vt:lpstr>
      <vt:lpstr>September!ZeilenTitelBereich2..H4</vt:lpstr>
      <vt:lpstr>ZeilenTitelBereich2..H4</vt:lpstr>
      <vt:lpstr>April!ZeilenTitelBereich3..H7</vt:lpstr>
      <vt:lpstr>August!ZeilenTitelBereich3..H7</vt:lpstr>
      <vt:lpstr>Beispiel!ZeilenTitelBereich3..H7</vt:lpstr>
      <vt:lpstr>Dezember!ZeilenTitelBereich3..H7</vt:lpstr>
      <vt:lpstr>Februar!ZeilenTitelBereich3..H7</vt:lpstr>
      <vt:lpstr>Juli!ZeilenTitelBereich3..H7</vt:lpstr>
      <vt:lpstr>Juni!ZeilenTitelBereich3..H7</vt:lpstr>
      <vt:lpstr>Mai!ZeilenTitelBereich3..H7</vt:lpstr>
      <vt:lpstr>März!ZeilenTitelBereich3..H7</vt:lpstr>
      <vt:lpstr>November!ZeilenTitelBereich3..H7</vt:lpstr>
      <vt:lpstr>Oktober!ZeilenTitelBereich3..H7</vt:lpstr>
      <vt:lpstr>September!ZeilenTitelBereich3..H7</vt:lpstr>
      <vt:lpstr>ZeilenTitelBereich3..H7</vt:lpstr>
      <vt:lpstr>April!ZeilenTitelBereich4..H24</vt:lpstr>
      <vt:lpstr>August!ZeilenTitelBereich4..H24</vt:lpstr>
      <vt:lpstr>Beispiel!ZeilenTitelBereich4..H24</vt:lpstr>
      <vt:lpstr>Dezember!ZeilenTitelBereich4..H24</vt:lpstr>
      <vt:lpstr>Februar!ZeilenTitelBereich4..H24</vt:lpstr>
      <vt:lpstr>Juli!ZeilenTitelBereich4..H24</vt:lpstr>
      <vt:lpstr>Juni!ZeilenTitelBereich4..H24</vt:lpstr>
      <vt:lpstr>Mai!ZeilenTitelBereich4..H24</vt:lpstr>
      <vt:lpstr>März!ZeilenTitelBereich4..H24</vt:lpstr>
      <vt:lpstr>November!ZeilenTitelBereich4..H24</vt:lpstr>
      <vt:lpstr>Oktober!ZeilenTitelBereich4..H24</vt:lpstr>
      <vt:lpstr>September!ZeilenTitelBereich4..H24</vt:lpstr>
      <vt:lpstr>ZeilenTitelBereich4..H24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2018-06-13T07:39:10Z</dcterms:created>
  <dcterms:modified xsi:type="dcterms:W3CDTF">2020-03-30T11:31:46Z</dcterms:modified>
</cp:coreProperties>
</file>